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9315" activeTab="0"/>
  </bookViews>
  <sheets>
    <sheet name="H.１９年度" sheetId="1" r:id="rId1"/>
    <sheet name="グラフ" sheetId="2" r:id="rId2"/>
    <sheet name="年度別比較" sheetId="3" r:id="rId3"/>
  </sheets>
  <definedNames>
    <definedName name="_xlnm.Print_Area" localSheetId="0">'H.１９年度'!$B$1:$O$93</definedName>
    <definedName name="_xlnm.Print_Titles" localSheetId="0">'H.１９年度'!$4:$4</definedName>
  </definedNames>
  <calcPr fullCalcOnLoad="1"/>
</workbook>
</file>

<file path=xl/sharedStrings.xml><?xml version="1.0" encoding="utf-8"?>
<sst xmlns="http://schemas.openxmlformats.org/spreadsheetml/2006/main" count="133" uniqueCount="127">
  <si>
    <t>２．岡山県議会の政務調査費の交付に関する規程（　同　　上　）</t>
  </si>
  <si>
    <t>１．岡山県議会の政務調査費の交付に関する条例（平成13年4月１日から施行）</t>
  </si>
  <si>
    <t>３．岡山県議会の政務調査費に係る収支報告書の閲覧に関する要綱（平成１３年7月１日から施行）</t>
  </si>
  <si>
    <t>調査研究費</t>
  </si>
  <si>
    <t>資料作成費</t>
  </si>
  <si>
    <t>資料購入費</t>
  </si>
  <si>
    <t>事務所費</t>
  </si>
  <si>
    <t>残余（返還）</t>
  </si>
  <si>
    <t>研　修　費</t>
  </si>
  <si>
    <t>会　議　費</t>
  </si>
  <si>
    <t>広　報　費</t>
  </si>
  <si>
    <t>事　務　費</t>
  </si>
  <si>
    <t>人　件　費</t>
  </si>
  <si>
    <t>戸室敦雄</t>
  </si>
  <si>
    <t>森　正人</t>
  </si>
  <si>
    <t>千田博通</t>
  </si>
  <si>
    <t>三村峰夫</t>
  </si>
  <si>
    <t>古山泰生</t>
  </si>
  <si>
    <t>小田春人</t>
  </si>
  <si>
    <t>河本　勉</t>
  </si>
  <si>
    <t>小野泰弘</t>
  </si>
  <si>
    <t>内山　登</t>
  </si>
  <si>
    <t>渡邊英氣</t>
  </si>
  <si>
    <t>小田圭一</t>
  </si>
  <si>
    <t>＜根拠法令等＞</t>
  </si>
  <si>
    <t>鈴木一茂</t>
  </si>
  <si>
    <t>住吉良久</t>
  </si>
  <si>
    <t>長瀬泰志</t>
  </si>
  <si>
    <t>三原誠介</t>
  </si>
  <si>
    <t>高橋英士</t>
  </si>
  <si>
    <t>山田総一郎</t>
  </si>
  <si>
    <t>吉田政司</t>
  </si>
  <si>
    <t>武田英夫</t>
  </si>
  <si>
    <t>伊藤文夫</t>
  </si>
  <si>
    <t>井元乾一郎</t>
  </si>
  <si>
    <t>池田道孝</t>
  </si>
  <si>
    <t>佐藤真治</t>
  </si>
  <si>
    <t>蓮岡靖之</t>
  </si>
  <si>
    <t>高橋戒隆</t>
  </si>
  <si>
    <t>久徳大輔</t>
  </si>
  <si>
    <t>景山貢明</t>
  </si>
  <si>
    <t>小林清子</t>
  </si>
  <si>
    <t>波多洋治</t>
  </si>
  <si>
    <t>西岡聖貴</t>
  </si>
  <si>
    <t>神宝謙一</t>
  </si>
  <si>
    <t>加藤浩久</t>
  </si>
  <si>
    <t>小倉弘行</t>
  </si>
  <si>
    <t>山本満理子</t>
  </si>
  <si>
    <t>増川英一</t>
  </si>
  <si>
    <t>赤坂てる子</t>
  </si>
  <si>
    <t>森脇久紀</t>
  </si>
  <si>
    <t>蜂谷弘美</t>
  </si>
  <si>
    <t>構成比（％）</t>
  </si>
  <si>
    <t>（単位　　円）</t>
  </si>
  <si>
    <t>遠藤康洋</t>
  </si>
  <si>
    <t>４．.岡山県議会情報公開条例（平成１４年４月１日から施行）</t>
  </si>
  <si>
    <t>天 野   学</t>
  </si>
  <si>
    <t>中尾哲雄</t>
  </si>
  <si>
    <t>蜂谷勝司</t>
  </si>
  <si>
    <t>小枝英勲</t>
  </si>
  <si>
    <t>市村三次</t>
  </si>
  <si>
    <t>藤村欣裕</t>
  </si>
  <si>
    <t>岸本清美</t>
  </si>
  <si>
    <t>草刈孝幸</t>
  </si>
  <si>
    <t>姫井由美子</t>
  </si>
  <si>
    <t>＊岡本泰介</t>
  </si>
  <si>
    <t>＊渡辺吉幸</t>
  </si>
  <si>
    <t>＊小林健伸</t>
  </si>
  <si>
    <t>＊池本敏朗</t>
  </si>
  <si>
    <t>＊谷口圭三</t>
  </si>
  <si>
    <t>＊太田正孝</t>
  </si>
  <si>
    <t>＊青野高陽</t>
  </si>
  <si>
    <t>＊江本公一</t>
  </si>
  <si>
    <t>＊中塚周一</t>
  </si>
  <si>
    <t>＊高原俊彦</t>
  </si>
  <si>
    <t>＊一井暁子</t>
  </si>
  <si>
    <t>＊岡田幹司</t>
  </si>
  <si>
    <t>＊木下素典</t>
  </si>
  <si>
    <t>＊浅　野　　實</t>
  </si>
  <si>
    <t>原　　寿男</t>
  </si>
  <si>
    <t>末藤　　守</t>
  </si>
  <si>
    <r>
      <t>＜民県</t>
    </r>
    <r>
      <rPr>
        <sz val="9"/>
        <rFont val="ＭＳ Ｐゴシック"/>
        <family val="3"/>
      </rPr>
      <t>クラブ</t>
    </r>
    <r>
      <rPr>
        <sz val="11"/>
        <rFont val="ＭＳ Ｐゴシック"/>
        <family val="3"/>
      </rPr>
      <t>＞現９名</t>
    </r>
  </si>
  <si>
    <t>＜公明党＞現５名</t>
  </si>
  <si>
    <t>＜共産党＞現３名</t>
  </si>
  <si>
    <t>（民県ク計）延べ１１名</t>
  </si>
  <si>
    <t>＜議員定数は５６名＞</t>
  </si>
  <si>
    <t>&lt;無所属＞現2名</t>
  </si>
  <si>
    <t>＊佐古信五</t>
  </si>
  <si>
    <t>＊福田通雅</t>
  </si>
  <si>
    <t>＜自民党＞現　３７名</t>
  </si>
  <si>
    <t>＊横田えつこ</t>
  </si>
  <si>
    <t>（共産党計）延べ３名</t>
  </si>
  <si>
    <t>（無所属計）延べ２名</t>
  </si>
  <si>
    <t>（公明党計）延べ５名</t>
  </si>
  <si>
    <t>（自民党計）延べ４７名</t>
  </si>
  <si>
    <t>＜総　合　計＞延べ６８名</t>
  </si>
  <si>
    <t>（注１）　氏名冒頭の　＊　印分は、平成1９年４月３０日新任議員（年額３８５万円）</t>
  </si>
  <si>
    <t>　　　 ＜政務調査費は、議員の請求により、在任月額３５万円（年額４２０万円）を交付＞</t>
  </si>
  <si>
    <t>＊岡崎　豊</t>
  </si>
  <si>
    <t>支出合計</t>
  </si>
  <si>
    <t>合計</t>
  </si>
  <si>
    <t xml:space="preserve">   岡山県議会議員の「平成1９年度政務調査費収支報告書」一覧表</t>
  </si>
  <si>
    <t>研修費</t>
  </si>
  <si>
    <t>会議費</t>
  </si>
  <si>
    <t>広報費</t>
  </si>
  <si>
    <t>事務費</t>
  </si>
  <si>
    <t>人件費</t>
  </si>
  <si>
    <t>支出合計</t>
  </si>
  <si>
    <t>合　計</t>
  </si>
  <si>
    <t>人数</t>
  </si>
  <si>
    <t>（注2）　塗りつぶし行分は、平成１９年４月２９日に辞職した議員（１か月分３５万円）分</t>
  </si>
  <si>
    <t>５６人</t>
  </si>
  <si>
    <t>５人</t>
  </si>
  <si>
    <t>８人</t>
  </si>
  <si>
    <t>５５人</t>
  </si>
  <si>
    <t>１１人</t>
  </si>
  <si>
    <t>５３人</t>
  </si>
  <si>
    <t>２３人</t>
  </si>
  <si>
    <t>延62人</t>
  </si>
  <si>
    <t>岡山県議会の年度別政務調査費支出状況（Ｈ１6年度～１９年度）</t>
  </si>
  <si>
    <t>年度/平成</t>
  </si>
  <si>
    <t>16年度</t>
  </si>
  <si>
    <t>17年度</t>
  </si>
  <si>
    <t>18年度</t>
  </si>
  <si>
    <t>19年度</t>
  </si>
  <si>
    <t>議員定数　５６人　（単位　円）</t>
  </si>
  <si>
    <t>（作表担当　古賀るり子　菅納忠彦）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</si>
</sst>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"/>
    <numFmt numFmtId="179" formatCode="0.0%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0"/>
      <name val="ＭＳ Ｐゴシック"/>
      <family val="3"/>
    </font>
    <font>
      <sz val="11"/>
      <color indexed="30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28"/>
      <color indexed="3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/>
    </xf>
    <xf numFmtId="38" fontId="0" fillId="0" borderId="0" xfId="49" applyFont="1" applyAlignment="1">
      <alignment/>
    </xf>
    <xf numFmtId="38" fontId="0" fillId="0" borderId="16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7" xfId="49" applyFont="1" applyFill="1" applyBorder="1" applyAlignment="1">
      <alignment/>
    </xf>
    <xf numFmtId="0" fontId="0" fillId="0" borderId="15" xfId="0" applyFill="1" applyBorder="1" applyAlignment="1">
      <alignment/>
    </xf>
    <xf numFmtId="38" fontId="0" fillId="0" borderId="18" xfId="49" applyFont="1" applyBorder="1" applyAlignment="1">
      <alignment/>
    </xf>
    <xf numFmtId="38" fontId="0" fillId="0" borderId="11" xfId="49" applyFont="1" applyBorder="1" applyAlignment="1">
      <alignment horizontal="center"/>
    </xf>
    <xf numFmtId="38" fontId="0" fillId="0" borderId="12" xfId="49" applyFont="1" applyBorder="1" applyAlignment="1">
      <alignment horizontal="left"/>
    </xf>
    <xf numFmtId="0" fontId="0" fillId="0" borderId="12" xfId="0" applyBorder="1" applyAlignment="1">
      <alignment horizontal="center"/>
    </xf>
    <xf numFmtId="38" fontId="0" fillId="0" borderId="19" xfId="49" applyFont="1" applyBorder="1" applyAlignment="1">
      <alignment/>
    </xf>
    <xf numFmtId="0" fontId="0" fillId="0" borderId="17" xfId="0" applyFill="1" applyBorder="1" applyAlignment="1">
      <alignment horizontal="distributed"/>
    </xf>
    <xf numFmtId="0" fontId="0" fillId="0" borderId="20" xfId="0" applyBorder="1" applyAlignment="1">
      <alignment horizontal="distributed"/>
    </xf>
    <xf numFmtId="38" fontId="0" fillId="0" borderId="20" xfId="49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distributed"/>
    </xf>
    <xf numFmtId="0" fontId="0" fillId="0" borderId="12" xfId="0" applyBorder="1" applyAlignment="1">
      <alignment horizontal="distributed"/>
    </xf>
    <xf numFmtId="38" fontId="0" fillId="0" borderId="12" xfId="49" applyFon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49" applyFont="1" applyBorder="1" applyAlignment="1">
      <alignment/>
    </xf>
    <xf numFmtId="0" fontId="0" fillId="0" borderId="0" xfId="0" applyFill="1" applyBorder="1" applyAlignment="1">
      <alignment/>
    </xf>
    <xf numFmtId="38" fontId="0" fillId="0" borderId="15" xfId="49" applyFont="1" applyFill="1" applyBorder="1" applyAlignment="1">
      <alignment/>
    </xf>
    <xf numFmtId="0" fontId="0" fillId="0" borderId="11" xfId="0" applyBorder="1" applyAlignment="1">
      <alignment/>
    </xf>
    <xf numFmtId="38" fontId="0" fillId="0" borderId="11" xfId="0" applyNumberFormat="1" applyBorder="1" applyAlignment="1">
      <alignment/>
    </xf>
    <xf numFmtId="0" fontId="0" fillId="23" borderId="20" xfId="0" applyFill="1" applyBorder="1" applyAlignment="1">
      <alignment horizontal="distributed"/>
    </xf>
    <xf numFmtId="38" fontId="0" fillId="23" borderId="20" xfId="49" applyFont="1" applyFill="1" applyBorder="1" applyAlignment="1">
      <alignment/>
    </xf>
    <xf numFmtId="0" fontId="0" fillId="0" borderId="23" xfId="0" applyBorder="1" applyAlignment="1">
      <alignment horizontal="center"/>
    </xf>
    <xf numFmtId="38" fontId="0" fillId="0" borderId="17" xfId="49" applyFont="1" applyBorder="1" applyAlignment="1">
      <alignment/>
    </xf>
    <xf numFmtId="38" fontId="0" fillId="0" borderId="15" xfId="49" applyFont="1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3" fontId="27" fillId="0" borderId="12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8" fontId="0" fillId="23" borderId="11" xfId="0" applyNumberFormat="1" applyFill="1" applyBorder="1" applyAlignment="1">
      <alignment/>
    </xf>
    <xf numFmtId="179" fontId="0" fillId="0" borderId="0" xfId="42" applyNumberFormat="1" applyFont="1" applyAlignment="1">
      <alignment/>
    </xf>
    <xf numFmtId="179" fontId="0" fillId="0" borderId="11" xfId="42" applyNumberFormat="1" applyFont="1" applyBorder="1" applyAlignment="1">
      <alignment/>
    </xf>
    <xf numFmtId="38" fontId="0" fillId="0" borderId="11" xfId="49" applyFont="1" applyBorder="1" applyAlignment="1">
      <alignment horizontal="center" vertical="center"/>
    </xf>
    <xf numFmtId="38" fontId="0" fillId="0" borderId="11" xfId="49" applyFont="1" applyBorder="1" applyAlignment="1">
      <alignment horizontal="right"/>
    </xf>
    <xf numFmtId="38" fontId="0" fillId="0" borderId="11" xfId="49" applyFont="1" applyBorder="1" applyAlignment="1">
      <alignment horizontal="right" vertical="center"/>
    </xf>
    <xf numFmtId="38" fontId="7" fillId="0" borderId="0" xfId="49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Ｈ１９年度・項目別構成比</a:t>
            </a:r>
          </a:p>
        </c:rich>
      </c:tx>
      <c:layout>
        <c:manualLayout>
          <c:xMode val="factor"/>
          <c:yMode val="factor"/>
          <c:x val="0.018"/>
          <c:y val="-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405"/>
          <c:w val="0.9512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'H.１９年度'!$D$4:$L$4</c:f>
              <c:strCache>
                <c:ptCount val="9"/>
                <c:pt idx="0">
                  <c:v>調査研究費</c:v>
                </c:pt>
                <c:pt idx="1">
                  <c:v>研　修　費</c:v>
                </c:pt>
                <c:pt idx="2">
                  <c:v>会　議　費</c:v>
                </c:pt>
                <c:pt idx="3">
                  <c:v>資料作成費</c:v>
                </c:pt>
                <c:pt idx="4">
                  <c:v>資料購入費</c:v>
                </c:pt>
                <c:pt idx="5">
                  <c:v>広　報　費</c:v>
                </c:pt>
                <c:pt idx="6">
                  <c:v>事務所費</c:v>
                </c:pt>
                <c:pt idx="7">
                  <c:v>事　務　費</c:v>
                </c:pt>
                <c:pt idx="8">
                  <c:v>人　件　費</c:v>
                </c:pt>
              </c:strCache>
            </c:strRef>
          </c:cat>
          <c:val>
            <c:numRef>
              <c:f>'H.１９年度'!$D$83:$L$83</c:f>
              <c:numCache>
                <c:ptCount val="9"/>
                <c:pt idx="0">
                  <c:v>20379537</c:v>
                </c:pt>
                <c:pt idx="1">
                  <c:v>11472518</c:v>
                </c:pt>
                <c:pt idx="2">
                  <c:v>14368201</c:v>
                </c:pt>
                <c:pt idx="3">
                  <c:v>10767683</c:v>
                </c:pt>
                <c:pt idx="4">
                  <c:v>15059920</c:v>
                </c:pt>
                <c:pt idx="5">
                  <c:v>43652082</c:v>
                </c:pt>
                <c:pt idx="6">
                  <c:v>28656891</c:v>
                </c:pt>
                <c:pt idx="7">
                  <c:v>19323151</c:v>
                </c:pt>
                <c:pt idx="8">
                  <c:v>53749207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'H.１９年度'!$D$4:$L$4</c:f>
              <c:strCache>
                <c:ptCount val="9"/>
                <c:pt idx="0">
                  <c:v>調査研究費</c:v>
                </c:pt>
                <c:pt idx="1">
                  <c:v>研　修　費</c:v>
                </c:pt>
                <c:pt idx="2">
                  <c:v>会　議　費</c:v>
                </c:pt>
                <c:pt idx="3">
                  <c:v>資料作成費</c:v>
                </c:pt>
                <c:pt idx="4">
                  <c:v>資料購入費</c:v>
                </c:pt>
                <c:pt idx="5">
                  <c:v>広　報　費</c:v>
                </c:pt>
                <c:pt idx="6">
                  <c:v>事務所費</c:v>
                </c:pt>
                <c:pt idx="7">
                  <c:v>事　務　費</c:v>
                </c:pt>
                <c:pt idx="8">
                  <c:v>人　件　費</c:v>
                </c:pt>
              </c:strCache>
            </c:strRef>
          </c:cat>
          <c:val>
            <c:numRef>
              <c:f>'H.１９年度'!$D$84:$L$84</c:f>
              <c:numCache>
                <c:ptCount val="9"/>
                <c:pt idx="0">
                  <c:v>0.09332400194226406</c:v>
                </c:pt>
                <c:pt idx="1">
                  <c:v>0.05253609501112117</c:v>
                </c:pt>
                <c:pt idx="2">
                  <c:v>0.0657962944904411</c:v>
                </c:pt>
                <c:pt idx="3">
                  <c:v>0.04930844450517613</c:v>
                </c:pt>
                <c:pt idx="4">
                  <c:v>0.06896388290520739</c:v>
                </c:pt>
                <c:pt idx="5">
                  <c:v>0.19989595373790237</c:v>
                </c:pt>
                <c:pt idx="6">
                  <c:v>0.13122848430478323</c:v>
                </c:pt>
                <c:pt idx="7">
                  <c:v>0.088486494146293</c:v>
                </c:pt>
                <c:pt idx="8">
                  <c:v>0.2461337123833163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'H.１９年度'!$D$4:$L$4</c:f>
              <c:strCache>
                <c:ptCount val="9"/>
                <c:pt idx="0">
                  <c:v>調査研究費</c:v>
                </c:pt>
                <c:pt idx="1">
                  <c:v>研　修　費</c:v>
                </c:pt>
                <c:pt idx="2">
                  <c:v>会　議　費</c:v>
                </c:pt>
                <c:pt idx="3">
                  <c:v>資料作成費</c:v>
                </c:pt>
                <c:pt idx="4">
                  <c:v>資料購入費</c:v>
                </c:pt>
                <c:pt idx="5">
                  <c:v>広　報　費</c:v>
                </c:pt>
                <c:pt idx="6">
                  <c:v>事務所費</c:v>
                </c:pt>
                <c:pt idx="7">
                  <c:v>事　務　費</c:v>
                </c:pt>
                <c:pt idx="8">
                  <c:v>人　件　費</c:v>
                </c:pt>
              </c:strCache>
            </c:strRef>
          </c:cat>
          <c:val>
            <c:numRef>
              <c:f>'H.１９年度'!$D$85:$L$85</c:f>
              <c:numCache>
                <c:ptCount val="9"/>
              </c:numCache>
            </c:numRef>
          </c:val>
        </c:ser>
        <c:axId val="42434025"/>
        <c:axId val="46361906"/>
      </c:barChart>
      <c:catAx>
        <c:axId val="42434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単位　円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16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61906"/>
        <c:crosses val="autoZero"/>
        <c:auto val="1"/>
        <c:lblOffset val="100"/>
        <c:tickLblSkip val="1"/>
        <c:noMultiLvlLbl val="0"/>
      </c:catAx>
      <c:valAx>
        <c:axId val="46361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34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Ｈ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年度・項目別構成比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05"/>
          <c:y val="0.14525"/>
          <c:w val="0.5975"/>
          <c:h val="0.77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13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'H.１９年度'!$D$4:$L$4</c:f>
              <c:strCache>
                <c:ptCount val="9"/>
                <c:pt idx="0">
                  <c:v>調査研究費</c:v>
                </c:pt>
                <c:pt idx="1">
                  <c:v>研　修　費</c:v>
                </c:pt>
                <c:pt idx="2">
                  <c:v>会　議　費</c:v>
                </c:pt>
                <c:pt idx="3">
                  <c:v>資料作成費</c:v>
                </c:pt>
                <c:pt idx="4">
                  <c:v>資料購入費</c:v>
                </c:pt>
                <c:pt idx="5">
                  <c:v>広　報　費</c:v>
                </c:pt>
                <c:pt idx="6">
                  <c:v>事務所費</c:v>
                </c:pt>
                <c:pt idx="7">
                  <c:v>事　務　費</c:v>
                </c:pt>
                <c:pt idx="8">
                  <c:v>人　件　費</c:v>
                </c:pt>
              </c:strCache>
            </c:strRef>
          </c:cat>
          <c:val>
            <c:numRef>
              <c:f>'H.１９年度'!$D$83:$L$83</c:f>
              <c:numCache>
                <c:ptCount val="9"/>
                <c:pt idx="0">
                  <c:v>20379537</c:v>
                </c:pt>
                <c:pt idx="1">
                  <c:v>11472518</c:v>
                </c:pt>
                <c:pt idx="2">
                  <c:v>14368201</c:v>
                </c:pt>
                <c:pt idx="3">
                  <c:v>10767683</c:v>
                </c:pt>
                <c:pt idx="4">
                  <c:v>15059920</c:v>
                </c:pt>
                <c:pt idx="5">
                  <c:v>43652082</c:v>
                </c:pt>
                <c:pt idx="6">
                  <c:v>28656891</c:v>
                </c:pt>
                <c:pt idx="7">
                  <c:v>19323151</c:v>
                </c:pt>
                <c:pt idx="8">
                  <c:v>53749207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'H.１９年度'!$D$4:$L$4</c:f>
              <c:strCache>
                <c:ptCount val="9"/>
                <c:pt idx="0">
                  <c:v>調査研究費</c:v>
                </c:pt>
                <c:pt idx="1">
                  <c:v>研　修　費</c:v>
                </c:pt>
                <c:pt idx="2">
                  <c:v>会　議　費</c:v>
                </c:pt>
                <c:pt idx="3">
                  <c:v>資料作成費</c:v>
                </c:pt>
                <c:pt idx="4">
                  <c:v>資料購入費</c:v>
                </c:pt>
                <c:pt idx="5">
                  <c:v>広　報　費</c:v>
                </c:pt>
                <c:pt idx="6">
                  <c:v>事務所費</c:v>
                </c:pt>
                <c:pt idx="7">
                  <c:v>事　務　費</c:v>
                </c:pt>
                <c:pt idx="8">
                  <c:v>人　件　費</c:v>
                </c:pt>
              </c:strCache>
            </c:strRef>
          </c:cat>
          <c:val>
            <c:numRef>
              <c:f>'H.１９年度'!$D$84:$L$84</c:f>
              <c:numCache>
                <c:ptCount val="9"/>
                <c:pt idx="0">
                  <c:v>0.09332400194226406</c:v>
                </c:pt>
                <c:pt idx="1">
                  <c:v>0.05253609501112117</c:v>
                </c:pt>
                <c:pt idx="2">
                  <c:v>0.0657962944904411</c:v>
                </c:pt>
                <c:pt idx="3">
                  <c:v>0.04930844450517613</c:v>
                </c:pt>
                <c:pt idx="4">
                  <c:v>0.06896388290520739</c:v>
                </c:pt>
                <c:pt idx="5">
                  <c:v>0.19989595373790237</c:v>
                </c:pt>
                <c:pt idx="6">
                  <c:v>0.13122848430478323</c:v>
                </c:pt>
                <c:pt idx="7">
                  <c:v>0.088486494146293</c:v>
                </c:pt>
                <c:pt idx="8">
                  <c:v>0.2461337123833163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年度別・項目別比較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75"/>
          <c:w val="0.908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'年度別比較'!$B$4</c:f>
              <c:strCache>
                <c:ptCount val="1"/>
                <c:pt idx="0">
                  <c:v>16年度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'年度別比較'!$C$3:$K$3</c:f>
              <c:strCache>
                <c:ptCount val="9"/>
                <c:pt idx="0">
                  <c:v>調査研究費</c:v>
                </c:pt>
                <c:pt idx="1">
                  <c:v>研修費</c:v>
                </c:pt>
                <c:pt idx="2">
                  <c:v>会議費</c:v>
                </c:pt>
                <c:pt idx="3">
                  <c:v>資料作成費</c:v>
                </c:pt>
                <c:pt idx="4">
                  <c:v>資料購入費</c:v>
                </c:pt>
                <c:pt idx="5">
                  <c:v>広報費</c:v>
                </c:pt>
                <c:pt idx="6">
                  <c:v>事務所費</c:v>
                </c:pt>
                <c:pt idx="7">
                  <c:v>事務費</c:v>
                </c:pt>
                <c:pt idx="8">
                  <c:v>人件費</c:v>
                </c:pt>
              </c:strCache>
            </c:strRef>
          </c:cat>
          <c:val>
            <c:numRef>
              <c:f>'年度別比較'!$C$4:$K$4</c:f>
              <c:numCache>
                <c:ptCount val="9"/>
                <c:pt idx="0">
                  <c:v>28222612</c:v>
                </c:pt>
                <c:pt idx="1">
                  <c:v>17878964</c:v>
                </c:pt>
                <c:pt idx="2">
                  <c:v>20784981</c:v>
                </c:pt>
                <c:pt idx="3">
                  <c:v>13745725</c:v>
                </c:pt>
                <c:pt idx="4">
                  <c:v>17585150</c:v>
                </c:pt>
                <c:pt idx="5">
                  <c:v>29339765</c:v>
                </c:pt>
                <c:pt idx="6">
                  <c:v>28432104</c:v>
                </c:pt>
                <c:pt idx="7">
                  <c:v>21213478</c:v>
                </c:pt>
                <c:pt idx="8">
                  <c:v>54353690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'年度別比較'!$B$5</c:f>
              <c:strCache>
                <c:ptCount val="1"/>
                <c:pt idx="0">
                  <c:v>17年度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'年度別比較'!$C$3:$K$3</c:f>
              <c:strCache>
                <c:ptCount val="9"/>
                <c:pt idx="0">
                  <c:v>調査研究費</c:v>
                </c:pt>
                <c:pt idx="1">
                  <c:v>研修費</c:v>
                </c:pt>
                <c:pt idx="2">
                  <c:v>会議費</c:v>
                </c:pt>
                <c:pt idx="3">
                  <c:v>資料作成費</c:v>
                </c:pt>
                <c:pt idx="4">
                  <c:v>資料購入費</c:v>
                </c:pt>
                <c:pt idx="5">
                  <c:v>広報費</c:v>
                </c:pt>
                <c:pt idx="6">
                  <c:v>事務所費</c:v>
                </c:pt>
                <c:pt idx="7">
                  <c:v>事務費</c:v>
                </c:pt>
                <c:pt idx="8">
                  <c:v>人件費</c:v>
                </c:pt>
              </c:strCache>
            </c:strRef>
          </c:cat>
          <c:val>
            <c:numRef>
              <c:f>'年度別比較'!$C$5:$K$5</c:f>
              <c:numCache>
                <c:ptCount val="9"/>
                <c:pt idx="0">
                  <c:v>27453069</c:v>
                </c:pt>
                <c:pt idx="1">
                  <c:v>17240388</c:v>
                </c:pt>
                <c:pt idx="2">
                  <c:v>19715609</c:v>
                </c:pt>
                <c:pt idx="3">
                  <c:v>13461142</c:v>
                </c:pt>
                <c:pt idx="4">
                  <c:v>16843710</c:v>
                </c:pt>
                <c:pt idx="5">
                  <c:v>30765940</c:v>
                </c:pt>
                <c:pt idx="6">
                  <c:v>30122584</c:v>
                </c:pt>
                <c:pt idx="7">
                  <c:v>20447228</c:v>
                </c:pt>
                <c:pt idx="8">
                  <c:v>52532775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'年度別比較'!$B$6</c:f>
              <c:strCache>
                <c:ptCount val="1"/>
                <c:pt idx="0">
                  <c:v>18年度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'年度別比較'!$C$3:$K$3</c:f>
              <c:strCache>
                <c:ptCount val="9"/>
                <c:pt idx="0">
                  <c:v>調査研究費</c:v>
                </c:pt>
                <c:pt idx="1">
                  <c:v>研修費</c:v>
                </c:pt>
                <c:pt idx="2">
                  <c:v>会議費</c:v>
                </c:pt>
                <c:pt idx="3">
                  <c:v>資料作成費</c:v>
                </c:pt>
                <c:pt idx="4">
                  <c:v>資料購入費</c:v>
                </c:pt>
                <c:pt idx="5">
                  <c:v>広報費</c:v>
                </c:pt>
                <c:pt idx="6">
                  <c:v>事務所費</c:v>
                </c:pt>
                <c:pt idx="7">
                  <c:v>事務費</c:v>
                </c:pt>
                <c:pt idx="8">
                  <c:v>人件費</c:v>
                </c:pt>
              </c:strCache>
            </c:strRef>
          </c:cat>
          <c:val>
            <c:numRef>
              <c:f>'年度別比較'!$C$6:$K$6</c:f>
              <c:numCache>
                <c:ptCount val="9"/>
                <c:pt idx="0">
                  <c:v>23382774</c:v>
                </c:pt>
                <c:pt idx="1">
                  <c:v>14268329</c:v>
                </c:pt>
                <c:pt idx="2">
                  <c:v>16498608</c:v>
                </c:pt>
                <c:pt idx="3">
                  <c:v>15069724</c:v>
                </c:pt>
                <c:pt idx="4">
                  <c:v>15361784</c:v>
                </c:pt>
                <c:pt idx="5">
                  <c:v>30985504</c:v>
                </c:pt>
                <c:pt idx="6">
                  <c:v>26720297</c:v>
                </c:pt>
                <c:pt idx="7">
                  <c:v>23830571</c:v>
                </c:pt>
                <c:pt idx="8">
                  <c:v>49330503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'年度別比較'!$B$7</c:f>
              <c:strCache>
                <c:ptCount val="1"/>
                <c:pt idx="0">
                  <c:v>19年度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'年度別比較'!$C$3:$K$3</c:f>
              <c:strCache>
                <c:ptCount val="9"/>
                <c:pt idx="0">
                  <c:v>調査研究費</c:v>
                </c:pt>
                <c:pt idx="1">
                  <c:v>研修費</c:v>
                </c:pt>
                <c:pt idx="2">
                  <c:v>会議費</c:v>
                </c:pt>
                <c:pt idx="3">
                  <c:v>資料作成費</c:v>
                </c:pt>
                <c:pt idx="4">
                  <c:v>資料購入費</c:v>
                </c:pt>
                <c:pt idx="5">
                  <c:v>広報費</c:v>
                </c:pt>
                <c:pt idx="6">
                  <c:v>事務所費</c:v>
                </c:pt>
                <c:pt idx="7">
                  <c:v>事務費</c:v>
                </c:pt>
                <c:pt idx="8">
                  <c:v>人件費</c:v>
                </c:pt>
              </c:strCache>
            </c:strRef>
          </c:cat>
          <c:val>
            <c:numRef>
              <c:f>'年度別比較'!$C$7:$K$7</c:f>
              <c:numCache>
                <c:ptCount val="9"/>
                <c:pt idx="0">
                  <c:v>20379537</c:v>
                </c:pt>
                <c:pt idx="1">
                  <c:v>11472518</c:v>
                </c:pt>
                <c:pt idx="2">
                  <c:v>14368201</c:v>
                </c:pt>
                <c:pt idx="3">
                  <c:v>10767683</c:v>
                </c:pt>
                <c:pt idx="4">
                  <c:v>15059920</c:v>
                </c:pt>
                <c:pt idx="5">
                  <c:v>43652082</c:v>
                </c:pt>
                <c:pt idx="6">
                  <c:v>28656891</c:v>
                </c:pt>
                <c:pt idx="7">
                  <c:v>19323151</c:v>
                </c:pt>
                <c:pt idx="8">
                  <c:v>53749207</c:v>
                </c:pt>
              </c:numCache>
            </c:numRef>
          </c:val>
          <c:shape val="box"/>
        </c:ser>
        <c:shape val="box"/>
        <c:axId val="14603971"/>
        <c:axId val="64326876"/>
      </c:bar3DChart>
      <c:catAx>
        <c:axId val="14603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単位　円</a:t>
                </a:r>
              </a:p>
            </c:rich>
          </c:tx>
          <c:layout>
            <c:manualLayout>
              <c:xMode val="factor"/>
              <c:yMode val="factor"/>
              <c:x val="-0.45325"/>
              <c:y val="-0.0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26876"/>
        <c:crosses val="autoZero"/>
        <c:auto val="1"/>
        <c:lblOffset val="100"/>
        <c:tickLblSkip val="1"/>
        <c:noMultiLvlLbl val="0"/>
      </c:catAx>
      <c:valAx>
        <c:axId val="64326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03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"/>
          <c:y val="0.44375"/>
          <c:w val="0.06375"/>
          <c:h val="0.19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12</xdr:row>
      <xdr:rowOff>142875</xdr:rowOff>
    </xdr:from>
    <xdr:to>
      <xdr:col>23</xdr:col>
      <xdr:colOff>495300</xdr:colOff>
      <xdr:row>47</xdr:row>
      <xdr:rowOff>0</xdr:rowOff>
    </xdr:to>
    <xdr:graphicFrame>
      <xdr:nvGraphicFramePr>
        <xdr:cNvPr id="1" name="グラフ 2"/>
        <xdr:cNvGraphicFramePr/>
      </xdr:nvGraphicFramePr>
      <xdr:xfrm>
        <a:off x="8753475" y="2200275"/>
        <a:ext cx="75152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4</xdr:row>
      <xdr:rowOff>95250</xdr:rowOff>
    </xdr:from>
    <xdr:to>
      <xdr:col>16</xdr:col>
      <xdr:colOff>19050</xdr:colOff>
      <xdr:row>7</xdr:row>
      <xdr:rowOff>161925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6200775" y="781050"/>
          <a:ext cx="47910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66CC"/>
              </a:solidFill>
            </a:rPr>
            <a:t>政務調査費の構成比グラフ</a:t>
          </a:r>
        </a:p>
      </xdr:txBody>
    </xdr:sp>
    <xdr:clientData/>
  </xdr:twoCellAnchor>
  <xdr:twoCellAnchor>
    <xdr:from>
      <xdr:col>1</xdr:col>
      <xdr:colOff>0</xdr:colOff>
      <xdr:row>12</xdr:row>
      <xdr:rowOff>161925</xdr:rowOff>
    </xdr:from>
    <xdr:to>
      <xdr:col>12</xdr:col>
      <xdr:colOff>0</xdr:colOff>
      <xdr:row>47</xdr:row>
      <xdr:rowOff>0</xdr:rowOff>
    </xdr:to>
    <xdr:graphicFrame>
      <xdr:nvGraphicFramePr>
        <xdr:cNvPr id="3" name="グラフ 5"/>
        <xdr:cNvGraphicFramePr/>
      </xdr:nvGraphicFramePr>
      <xdr:xfrm>
        <a:off x="685800" y="2219325"/>
        <a:ext cx="7543800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14</xdr:col>
      <xdr:colOff>0</xdr:colOff>
      <xdr:row>33</xdr:row>
      <xdr:rowOff>0</xdr:rowOff>
    </xdr:to>
    <xdr:graphicFrame>
      <xdr:nvGraphicFramePr>
        <xdr:cNvPr id="1" name="グラフ 3"/>
        <xdr:cNvGraphicFramePr/>
      </xdr:nvGraphicFramePr>
      <xdr:xfrm>
        <a:off x="1876425" y="2990850"/>
        <a:ext cx="94773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zoomScale="80" zoomScaleNormal="80" zoomScalePageLayoutView="0" workbookViewId="0" topLeftCell="A1">
      <pane xSplit="3" ySplit="5" topLeftCell="I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68" sqref="P68"/>
    </sheetView>
  </sheetViews>
  <sheetFormatPr defaultColWidth="9.00390625" defaultRowHeight="13.5"/>
  <cols>
    <col min="1" max="1" width="4.25390625" style="0" customWidth="1"/>
    <col min="2" max="2" width="3.25390625" style="0" customWidth="1"/>
    <col min="3" max="3" width="22.125" style="0" customWidth="1"/>
    <col min="4" max="4" width="11.25390625" style="0" customWidth="1"/>
    <col min="5" max="5" width="11.50390625" style="0" customWidth="1"/>
    <col min="6" max="6" width="11.875" style="0" customWidth="1"/>
    <col min="7" max="7" width="12.125" style="0" customWidth="1"/>
    <col min="8" max="8" width="11.375" style="0" customWidth="1"/>
    <col min="9" max="10" width="11.875" style="0" customWidth="1"/>
    <col min="11" max="11" width="11.50390625" style="0" customWidth="1"/>
    <col min="12" max="13" width="12.625" style="0" customWidth="1"/>
    <col min="14" max="14" width="11.25390625" style="0" customWidth="1"/>
    <col min="15" max="15" width="11.75390625" style="0" customWidth="1"/>
  </cols>
  <sheetData>
    <row r="1" spans="2:9" ht="18.75">
      <c r="B1" s="8" t="s">
        <v>101</v>
      </c>
      <c r="I1" t="s">
        <v>97</v>
      </c>
    </row>
    <row r="2" ht="8.25" customHeight="1">
      <c r="B2" s="8"/>
    </row>
    <row r="3" spans="3:15" ht="13.5">
      <c r="C3" s="27" t="s">
        <v>85</v>
      </c>
      <c r="O3" t="s">
        <v>53</v>
      </c>
    </row>
    <row r="4" spans="3:15" ht="16.5" customHeight="1">
      <c r="C4" s="1"/>
      <c r="D4" s="47" t="s">
        <v>3</v>
      </c>
      <c r="E4" s="47" t="s">
        <v>8</v>
      </c>
      <c r="F4" s="47" t="s">
        <v>9</v>
      </c>
      <c r="G4" s="47" t="s">
        <v>4</v>
      </c>
      <c r="H4" s="47" t="s">
        <v>5</v>
      </c>
      <c r="I4" s="47" t="s">
        <v>10</v>
      </c>
      <c r="J4" s="47" t="s">
        <v>6</v>
      </c>
      <c r="K4" s="47" t="s">
        <v>11</v>
      </c>
      <c r="L4" s="47" t="s">
        <v>12</v>
      </c>
      <c r="M4" s="48" t="s">
        <v>99</v>
      </c>
      <c r="N4" s="49" t="s">
        <v>7</v>
      </c>
      <c r="O4" s="47" t="s">
        <v>100</v>
      </c>
    </row>
    <row r="5" spans="3:15" ht="13.5">
      <c r="C5" s="2" t="s">
        <v>89</v>
      </c>
      <c r="D5" s="20"/>
      <c r="E5" s="15"/>
      <c r="F5" s="15"/>
      <c r="G5" s="15"/>
      <c r="H5" s="15"/>
      <c r="I5" s="15"/>
      <c r="J5" s="15"/>
      <c r="K5" s="15"/>
      <c r="L5" s="15"/>
      <c r="M5" s="15"/>
      <c r="N5" s="15"/>
      <c r="O5" s="36"/>
    </row>
    <row r="6" spans="2:15" ht="13.5">
      <c r="B6">
        <v>1</v>
      </c>
      <c r="C6" s="10" t="s">
        <v>13</v>
      </c>
      <c r="D6" s="15">
        <v>788700</v>
      </c>
      <c r="E6" s="15">
        <v>335900</v>
      </c>
      <c r="F6" s="15">
        <v>792900</v>
      </c>
      <c r="G6" s="15">
        <v>153700</v>
      </c>
      <c r="H6" s="15">
        <v>206900</v>
      </c>
      <c r="I6" s="15">
        <v>274900</v>
      </c>
      <c r="J6" s="15">
        <v>720000</v>
      </c>
      <c r="K6" s="15">
        <v>147000</v>
      </c>
      <c r="L6" s="15">
        <v>780000</v>
      </c>
      <c r="M6" s="15">
        <f aca="true" t="shared" si="0" ref="M6:M43">SUM(D6:L6)</f>
        <v>4200000</v>
      </c>
      <c r="N6" s="15">
        <v>0</v>
      </c>
      <c r="O6" s="37">
        <f aca="true" t="shared" si="1" ref="O6:O52">SUM(M6:N6)</f>
        <v>4200000</v>
      </c>
    </row>
    <row r="7" spans="2:15" ht="13.5">
      <c r="B7">
        <v>2</v>
      </c>
      <c r="C7" s="10" t="s">
        <v>14</v>
      </c>
      <c r="D7" s="15">
        <v>350000</v>
      </c>
      <c r="E7" s="15">
        <v>230000</v>
      </c>
      <c r="F7" s="15">
        <v>180000</v>
      </c>
      <c r="G7" s="15">
        <v>0</v>
      </c>
      <c r="H7" s="15">
        <v>420000</v>
      </c>
      <c r="I7" s="15">
        <v>0</v>
      </c>
      <c r="J7" s="15">
        <v>620000</v>
      </c>
      <c r="K7" s="15">
        <v>0</v>
      </c>
      <c r="L7" s="15">
        <v>2400000</v>
      </c>
      <c r="M7" s="15">
        <f t="shared" si="0"/>
        <v>4200000</v>
      </c>
      <c r="N7" s="15">
        <v>0</v>
      </c>
      <c r="O7" s="37">
        <f t="shared" si="1"/>
        <v>4200000</v>
      </c>
    </row>
    <row r="8" spans="2:15" ht="13.5">
      <c r="B8">
        <v>3</v>
      </c>
      <c r="C8" s="10" t="s">
        <v>15</v>
      </c>
      <c r="D8" s="15">
        <v>181164</v>
      </c>
      <c r="E8" s="15">
        <v>430570</v>
      </c>
      <c r="F8" s="15">
        <v>183853</v>
      </c>
      <c r="G8" s="15">
        <v>0</v>
      </c>
      <c r="H8" s="15">
        <v>283964</v>
      </c>
      <c r="I8" s="15">
        <v>226200</v>
      </c>
      <c r="J8" s="15">
        <v>298445</v>
      </c>
      <c r="K8" s="15">
        <v>1635804</v>
      </c>
      <c r="L8" s="15">
        <v>960000</v>
      </c>
      <c r="M8" s="15">
        <f t="shared" si="0"/>
        <v>4200000</v>
      </c>
      <c r="N8" s="15">
        <v>0</v>
      </c>
      <c r="O8" s="37">
        <f t="shared" si="1"/>
        <v>4200000</v>
      </c>
    </row>
    <row r="9" spans="2:15" ht="13.5">
      <c r="B9">
        <v>4</v>
      </c>
      <c r="C9" s="10" t="s">
        <v>16</v>
      </c>
      <c r="D9" s="15">
        <v>356700</v>
      </c>
      <c r="E9" s="15">
        <v>186000</v>
      </c>
      <c r="F9" s="15">
        <v>185500</v>
      </c>
      <c r="G9" s="15">
        <v>173600</v>
      </c>
      <c r="H9" s="15">
        <v>204436</v>
      </c>
      <c r="I9" s="15">
        <v>408000</v>
      </c>
      <c r="J9" s="15">
        <v>1240921</v>
      </c>
      <c r="K9" s="15">
        <v>187654</v>
      </c>
      <c r="L9" s="15">
        <v>1257189</v>
      </c>
      <c r="M9" s="15">
        <f t="shared" si="0"/>
        <v>4200000</v>
      </c>
      <c r="N9" s="15">
        <v>0</v>
      </c>
      <c r="O9" s="37">
        <f t="shared" si="1"/>
        <v>4200000</v>
      </c>
    </row>
    <row r="10" spans="2:15" ht="13.5">
      <c r="B10">
        <v>5</v>
      </c>
      <c r="C10" s="10" t="s">
        <v>56</v>
      </c>
      <c r="D10" s="15">
        <v>585000</v>
      </c>
      <c r="E10" s="15">
        <v>370800</v>
      </c>
      <c r="F10" s="15">
        <v>307000</v>
      </c>
      <c r="G10" s="15">
        <v>273000</v>
      </c>
      <c r="H10" s="15">
        <v>271200</v>
      </c>
      <c r="I10" s="15">
        <v>748000</v>
      </c>
      <c r="J10" s="13">
        <v>0</v>
      </c>
      <c r="K10" s="15">
        <v>745000</v>
      </c>
      <c r="L10" s="15">
        <v>900000</v>
      </c>
      <c r="M10" s="15">
        <f t="shared" si="0"/>
        <v>4200000</v>
      </c>
      <c r="N10" s="15">
        <v>0</v>
      </c>
      <c r="O10" s="37">
        <f t="shared" si="1"/>
        <v>4200000</v>
      </c>
    </row>
    <row r="11" spans="2:15" ht="13.5">
      <c r="B11">
        <v>6</v>
      </c>
      <c r="C11" s="10" t="s">
        <v>17</v>
      </c>
      <c r="D11" s="15">
        <v>165970</v>
      </c>
      <c r="E11" s="15">
        <v>168120</v>
      </c>
      <c r="F11" s="15">
        <v>497000</v>
      </c>
      <c r="G11" s="15">
        <v>0</v>
      </c>
      <c r="H11" s="15">
        <v>446500</v>
      </c>
      <c r="I11" s="15">
        <v>1307000</v>
      </c>
      <c r="J11" s="15">
        <v>351400</v>
      </c>
      <c r="K11" s="17">
        <v>344010</v>
      </c>
      <c r="L11" s="15">
        <v>920000</v>
      </c>
      <c r="M11" s="15">
        <f t="shared" si="0"/>
        <v>4200000</v>
      </c>
      <c r="N11" s="15">
        <v>0</v>
      </c>
      <c r="O11" s="37">
        <f t="shared" si="1"/>
        <v>4200000</v>
      </c>
    </row>
    <row r="12" spans="2:15" ht="13.5">
      <c r="B12">
        <v>7</v>
      </c>
      <c r="C12" s="10" t="s">
        <v>18</v>
      </c>
      <c r="D12" s="15">
        <v>200000</v>
      </c>
      <c r="E12" s="15">
        <v>233000</v>
      </c>
      <c r="F12" s="15">
        <v>213000</v>
      </c>
      <c r="G12" s="15">
        <v>96000</v>
      </c>
      <c r="H12" s="17">
        <v>769000</v>
      </c>
      <c r="I12" s="17">
        <v>258000</v>
      </c>
      <c r="J12" s="15">
        <v>748000</v>
      </c>
      <c r="K12" s="15">
        <v>183000</v>
      </c>
      <c r="L12" s="15">
        <v>1500000</v>
      </c>
      <c r="M12" s="15">
        <f t="shared" si="0"/>
        <v>4200000</v>
      </c>
      <c r="N12" s="15">
        <v>0</v>
      </c>
      <c r="O12" s="37">
        <f t="shared" si="1"/>
        <v>4200000</v>
      </c>
    </row>
    <row r="13" spans="2:15" ht="13.5">
      <c r="B13">
        <v>8</v>
      </c>
      <c r="C13" s="24" t="s">
        <v>98</v>
      </c>
      <c r="D13" s="15">
        <v>97148</v>
      </c>
      <c r="E13" s="15">
        <v>182052</v>
      </c>
      <c r="F13" s="15">
        <v>378920</v>
      </c>
      <c r="G13" s="15">
        <v>0</v>
      </c>
      <c r="H13" s="15">
        <v>193464</v>
      </c>
      <c r="I13" s="15">
        <v>0</v>
      </c>
      <c r="J13" s="15">
        <v>550000</v>
      </c>
      <c r="K13" s="15">
        <v>110827</v>
      </c>
      <c r="L13" s="15">
        <v>2255000</v>
      </c>
      <c r="M13" s="15">
        <f t="shared" si="0"/>
        <v>3767411</v>
      </c>
      <c r="N13" s="15">
        <v>82589</v>
      </c>
      <c r="O13" s="37">
        <f t="shared" si="1"/>
        <v>3850000</v>
      </c>
    </row>
    <row r="14" spans="2:15" ht="13.5">
      <c r="B14">
        <v>9</v>
      </c>
      <c r="C14" s="10" t="s">
        <v>19</v>
      </c>
      <c r="D14" s="15">
        <v>205000</v>
      </c>
      <c r="E14" s="15">
        <v>243000</v>
      </c>
      <c r="F14" s="15">
        <v>520000</v>
      </c>
      <c r="G14" s="15">
        <v>442000</v>
      </c>
      <c r="H14" s="15">
        <v>230000</v>
      </c>
      <c r="I14" s="15">
        <v>0</v>
      </c>
      <c r="J14" s="15">
        <v>520000</v>
      </c>
      <c r="K14" s="15">
        <v>240000</v>
      </c>
      <c r="L14" s="15">
        <v>1800000</v>
      </c>
      <c r="M14" s="15">
        <f t="shared" si="0"/>
        <v>4200000</v>
      </c>
      <c r="N14" s="15">
        <v>0</v>
      </c>
      <c r="O14" s="37">
        <f t="shared" si="1"/>
        <v>4200000</v>
      </c>
    </row>
    <row r="15" spans="2:15" ht="13.5">
      <c r="B15">
        <v>10</v>
      </c>
      <c r="C15" s="10" t="s">
        <v>20</v>
      </c>
      <c r="D15" s="15">
        <v>126800</v>
      </c>
      <c r="E15" s="15">
        <v>415700</v>
      </c>
      <c r="F15" s="15">
        <v>229000</v>
      </c>
      <c r="G15" s="15">
        <v>63000</v>
      </c>
      <c r="H15" s="15">
        <v>465770</v>
      </c>
      <c r="I15" s="15">
        <v>505190</v>
      </c>
      <c r="J15" s="15">
        <v>900000</v>
      </c>
      <c r="K15" s="15">
        <v>244540</v>
      </c>
      <c r="L15" s="15">
        <v>1250000</v>
      </c>
      <c r="M15" s="15">
        <f t="shared" si="0"/>
        <v>4200000</v>
      </c>
      <c r="N15" s="15">
        <v>0</v>
      </c>
      <c r="O15" s="37">
        <f t="shared" si="1"/>
        <v>4200000</v>
      </c>
    </row>
    <row r="16" spans="2:15" ht="13.5">
      <c r="B16">
        <v>11</v>
      </c>
      <c r="C16" s="10" t="s">
        <v>21</v>
      </c>
      <c r="D16" s="15">
        <v>634000</v>
      </c>
      <c r="E16" s="15">
        <v>560000</v>
      </c>
      <c r="F16" s="15">
        <v>295000</v>
      </c>
      <c r="G16" s="15">
        <v>230000</v>
      </c>
      <c r="H16" s="15">
        <v>256000</v>
      </c>
      <c r="I16" s="15">
        <v>277000</v>
      </c>
      <c r="J16" s="15">
        <v>463000</v>
      </c>
      <c r="K16" s="15">
        <v>185000</v>
      </c>
      <c r="L16" s="15">
        <v>1300000</v>
      </c>
      <c r="M16" s="15">
        <f t="shared" si="0"/>
        <v>4200000</v>
      </c>
      <c r="N16" s="15">
        <v>0</v>
      </c>
      <c r="O16" s="37">
        <f t="shared" si="1"/>
        <v>4200000</v>
      </c>
    </row>
    <row r="17" spans="2:15" ht="13.5">
      <c r="B17">
        <v>12</v>
      </c>
      <c r="C17" s="10" t="s">
        <v>22</v>
      </c>
      <c r="D17" s="15">
        <v>694682</v>
      </c>
      <c r="E17" s="15">
        <v>433950</v>
      </c>
      <c r="F17" s="15">
        <v>175625</v>
      </c>
      <c r="G17" s="15">
        <v>575360</v>
      </c>
      <c r="H17" s="15">
        <v>218640</v>
      </c>
      <c r="I17" s="15">
        <v>535228</v>
      </c>
      <c r="J17" s="15">
        <v>925073</v>
      </c>
      <c r="K17" s="15">
        <v>641442</v>
      </c>
      <c r="L17" s="15">
        <v>0</v>
      </c>
      <c r="M17" s="15">
        <f t="shared" si="0"/>
        <v>4200000</v>
      </c>
      <c r="N17" s="15">
        <v>0</v>
      </c>
      <c r="O17" s="37">
        <f t="shared" si="1"/>
        <v>4200000</v>
      </c>
    </row>
    <row r="18" spans="2:15" ht="13.5">
      <c r="B18">
        <v>13</v>
      </c>
      <c r="C18" s="10" t="s">
        <v>23</v>
      </c>
      <c r="D18" s="15">
        <v>1405232</v>
      </c>
      <c r="E18" s="15">
        <v>124650</v>
      </c>
      <c r="F18" s="15">
        <v>206710</v>
      </c>
      <c r="G18" s="15">
        <v>20894</v>
      </c>
      <c r="H18" s="15">
        <v>154580</v>
      </c>
      <c r="I18" s="15">
        <v>162178</v>
      </c>
      <c r="J18" s="15">
        <v>318683</v>
      </c>
      <c r="K18" s="15">
        <v>181906</v>
      </c>
      <c r="L18" s="15">
        <v>1625167</v>
      </c>
      <c r="M18" s="15">
        <f t="shared" si="0"/>
        <v>4200000</v>
      </c>
      <c r="N18" s="15">
        <v>0</v>
      </c>
      <c r="O18" s="37">
        <f t="shared" si="1"/>
        <v>4200000</v>
      </c>
    </row>
    <row r="19" spans="2:15" ht="13.5">
      <c r="B19">
        <v>14</v>
      </c>
      <c r="C19" s="10" t="s">
        <v>33</v>
      </c>
      <c r="D19" s="15">
        <v>391700</v>
      </c>
      <c r="E19" s="15">
        <v>301458</v>
      </c>
      <c r="F19" s="15">
        <v>198150</v>
      </c>
      <c r="G19" s="15">
        <v>710431</v>
      </c>
      <c r="H19" s="15">
        <v>85308</v>
      </c>
      <c r="I19" s="15">
        <v>1274885</v>
      </c>
      <c r="J19" s="15">
        <v>748888</v>
      </c>
      <c r="K19" s="15">
        <v>489180</v>
      </c>
      <c r="L19" s="15">
        <v>0</v>
      </c>
      <c r="M19" s="15">
        <f t="shared" si="0"/>
        <v>4200000</v>
      </c>
      <c r="N19" s="15">
        <v>0</v>
      </c>
      <c r="O19" s="37">
        <f t="shared" si="1"/>
        <v>4200000</v>
      </c>
    </row>
    <row r="20" spans="2:15" ht="13.5">
      <c r="B20">
        <v>15</v>
      </c>
      <c r="C20" s="10" t="s">
        <v>34</v>
      </c>
      <c r="D20" s="15">
        <v>600307</v>
      </c>
      <c r="E20" s="15">
        <v>623113</v>
      </c>
      <c r="F20" s="15">
        <v>0</v>
      </c>
      <c r="G20" s="15">
        <v>0</v>
      </c>
      <c r="H20" s="17">
        <v>158964</v>
      </c>
      <c r="I20" s="15">
        <v>1478200</v>
      </c>
      <c r="J20" s="15">
        <v>450085</v>
      </c>
      <c r="K20" s="15">
        <v>380433</v>
      </c>
      <c r="L20" s="15">
        <v>500000</v>
      </c>
      <c r="M20" s="15">
        <f t="shared" si="0"/>
        <v>4191102</v>
      </c>
      <c r="N20" s="15">
        <v>8898</v>
      </c>
      <c r="O20" s="37">
        <f t="shared" si="1"/>
        <v>4200000</v>
      </c>
    </row>
    <row r="21" spans="2:15" ht="13.5">
      <c r="B21">
        <v>16</v>
      </c>
      <c r="C21" s="10" t="s">
        <v>35</v>
      </c>
      <c r="D21" s="15">
        <v>988000</v>
      </c>
      <c r="E21" s="15">
        <v>453000</v>
      </c>
      <c r="F21" s="15">
        <v>737500</v>
      </c>
      <c r="G21" s="15">
        <v>180500</v>
      </c>
      <c r="H21" s="15">
        <v>354000</v>
      </c>
      <c r="I21" s="15">
        <v>264000</v>
      </c>
      <c r="J21" s="15">
        <v>512000</v>
      </c>
      <c r="K21" s="15">
        <v>231000</v>
      </c>
      <c r="L21" s="15">
        <v>480000</v>
      </c>
      <c r="M21" s="15">
        <f t="shared" si="0"/>
        <v>4200000</v>
      </c>
      <c r="N21" s="15">
        <v>0</v>
      </c>
      <c r="O21" s="37">
        <f t="shared" si="1"/>
        <v>4200000</v>
      </c>
    </row>
    <row r="22" spans="2:15" ht="13.5">
      <c r="B22">
        <v>17</v>
      </c>
      <c r="C22" s="10" t="s">
        <v>36</v>
      </c>
      <c r="D22" s="15">
        <v>238745</v>
      </c>
      <c r="E22" s="15">
        <v>388800</v>
      </c>
      <c r="F22" s="15">
        <v>175356</v>
      </c>
      <c r="G22" s="15">
        <v>187530</v>
      </c>
      <c r="H22" s="15">
        <v>226044</v>
      </c>
      <c r="I22" s="15">
        <v>484985</v>
      </c>
      <c r="J22" s="15">
        <v>1271773</v>
      </c>
      <c r="K22" s="15">
        <v>26767</v>
      </c>
      <c r="L22" s="15">
        <v>1200000</v>
      </c>
      <c r="M22" s="15">
        <f t="shared" si="0"/>
        <v>4200000</v>
      </c>
      <c r="N22" s="15">
        <v>0</v>
      </c>
      <c r="O22" s="37">
        <f t="shared" si="1"/>
        <v>4200000</v>
      </c>
    </row>
    <row r="23" spans="2:15" ht="13.5">
      <c r="B23">
        <v>18</v>
      </c>
      <c r="C23" s="10" t="s">
        <v>37</v>
      </c>
      <c r="D23" s="15">
        <v>85500</v>
      </c>
      <c r="E23" s="15">
        <v>183500</v>
      </c>
      <c r="F23" s="17">
        <v>537144</v>
      </c>
      <c r="G23" s="15">
        <v>71130</v>
      </c>
      <c r="H23" s="15">
        <v>258369</v>
      </c>
      <c r="I23" s="15">
        <v>846476</v>
      </c>
      <c r="J23" s="15">
        <v>450998</v>
      </c>
      <c r="K23" s="15">
        <v>420483</v>
      </c>
      <c r="L23" s="15">
        <v>1346400</v>
      </c>
      <c r="M23" s="15">
        <f t="shared" si="0"/>
        <v>4200000</v>
      </c>
      <c r="N23" s="15">
        <v>0</v>
      </c>
      <c r="O23" s="37">
        <f t="shared" si="1"/>
        <v>4200000</v>
      </c>
    </row>
    <row r="24" spans="2:15" ht="13.5">
      <c r="B24">
        <v>19</v>
      </c>
      <c r="C24" s="10" t="s">
        <v>38</v>
      </c>
      <c r="D24" s="15">
        <v>591720</v>
      </c>
      <c r="E24" s="15">
        <v>217760</v>
      </c>
      <c r="F24" s="15">
        <v>358850</v>
      </c>
      <c r="G24" s="15">
        <v>428580</v>
      </c>
      <c r="H24" s="15">
        <v>361791</v>
      </c>
      <c r="I24" s="15">
        <v>324020</v>
      </c>
      <c r="J24" s="15">
        <v>1399251</v>
      </c>
      <c r="K24" s="15">
        <v>518028</v>
      </c>
      <c r="L24" s="15">
        <v>0</v>
      </c>
      <c r="M24" s="15">
        <f t="shared" si="0"/>
        <v>4200000</v>
      </c>
      <c r="N24" s="15">
        <v>0</v>
      </c>
      <c r="O24" s="37">
        <f t="shared" si="1"/>
        <v>4200000</v>
      </c>
    </row>
    <row r="25" spans="2:15" ht="13.5">
      <c r="B25">
        <v>20</v>
      </c>
      <c r="C25" s="10" t="s">
        <v>39</v>
      </c>
      <c r="D25" s="15">
        <v>661255</v>
      </c>
      <c r="E25" s="15">
        <v>519920</v>
      </c>
      <c r="F25">
        <v>937340</v>
      </c>
      <c r="G25" s="15">
        <v>84500</v>
      </c>
      <c r="H25" s="15">
        <v>177880</v>
      </c>
      <c r="I25" s="15">
        <v>670960</v>
      </c>
      <c r="J25" s="15">
        <v>421364</v>
      </c>
      <c r="K25" s="15">
        <v>246781</v>
      </c>
      <c r="L25" s="15">
        <v>480000</v>
      </c>
      <c r="M25" s="15">
        <f t="shared" si="0"/>
        <v>4200000</v>
      </c>
      <c r="N25" s="15">
        <v>0</v>
      </c>
      <c r="O25" s="37">
        <f t="shared" si="1"/>
        <v>4200000</v>
      </c>
    </row>
    <row r="26" spans="2:15" ht="13.5">
      <c r="B26">
        <v>21</v>
      </c>
      <c r="C26" s="10" t="s">
        <v>42</v>
      </c>
      <c r="D26" s="15">
        <v>301860</v>
      </c>
      <c r="E26" s="15">
        <v>220500</v>
      </c>
      <c r="F26" s="15">
        <v>674830</v>
      </c>
      <c r="G26" s="15">
        <v>520800</v>
      </c>
      <c r="H26" s="15">
        <v>254420</v>
      </c>
      <c r="I26" s="15">
        <v>180860</v>
      </c>
      <c r="J26" s="15">
        <v>166488</v>
      </c>
      <c r="K26" s="15">
        <v>440242</v>
      </c>
      <c r="L26" s="15">
        <v>1440000</v>
      </c>
      <c r="M26" s="15">
        <f t="shared" si="0"/>
        <v>4200000</v>
      </c>
      <c r="N26" s="15">
        <v>0</v>
      </c>
      <c r="O26" s="37">
        <f t="shared" si="1"/>
        <v>4200000</v>
      </c>
    </row>
    <row r="27" spans="2:15" ht="13.5">
      <c r="B27">
        <v>22</v>
      </c>
      <c r="C27" s="10" t="s">
        <v>43</v>
      </c>
      <c r="D27" s="15">
        <v>668945</v>
      </c>
      <c r="E27" s="15">
        <v>383100</v>
      </c>
      <c r="F27" s="15">
        <v>351350</v>
      </c>
      <c r="G27" s="15">
        <v>406500</v>
      </c>
      <c r="H27" s="15">
        <v>829138</v>
      </c>
      <c r="I27" s="15">
        <v>1137635</v>
      </c>
      <c r="J27" s="15">
        <v>20418</v>
      </c>
      <c r="K27" s="15">
        <v>402914</v>
      </c>
      <c r="L27" s="15">
        <v>0</v>
      </c>
      <c r="M27" s="15">
        <f t="shared" si="0"/>
        <v>4200000</v>
      </c>
      <c r="N27" s="15">
        <v>0</v>
      </c>
      <c r="O27" s="37">
        <f t="shared" si="1"/>
        <v>4200000</v>
      </c>
    </row>
    <row r="28" spans="2:15" ht="13.5">
      <c r="B28">
        <v>23</v>
      </c>
      <c r="C28" s="10" t="s">
        <v>44</v>
      </c>
      <c r="D28" s="15">
        <v>264200</v>
      </c>
      <c r="E28" s="15">
        <v>261110</v>
      </c>
      <c r="F28" s="15">
        <v>286550</v>
      </c>
      <c r="G28" s="15">
        <v>194620</v>
      </c>
      <c r="H28" s="15">
        <v>345844</v>
      </c>
      <c r="I28" s="15">
        <v>1182222</v>
      </c>
      <c r="J28" s="15">
        <v>1126240</v>
      </c>
      <c r="K28" s="15">
        <v>51214</v>
      </c>
      <c r="L28" s="36">
        <v>488000</v>
      </c>
      <c r="M28" s="37">
        <f t="shared" si="0"/>
        <v>4200000</v>
      </c>
      <c r="N28" s="15">
        <v>0</v>
      </c>
      <c r="O28" s="37">
        <f t="shared" si="1"/>
        <v>4200000</v>
      </c>
    </row>
    <row r="29" spans="2:15" ht="13.5">
      <c r="B29">
        <v>24</v>
      </c>
      <c r="C29" s="10" t="s">
        <v>51</v>
      </c>
      <c r="D29" s="15">
        <v>753460</v>
      </c>
      <c r="E29" s="15">
        <v>60700</v>
      </c>
      <c r="F29" s="15">
        <v>896145</v>
      </c>
      <c r="G29" s="15">
        <v>1075000</v>
      </c>
      <c r="H29" s="15">
        <v>365836</v>
      </c>
      <c r="I29" s="15">
        <v>137480</v>
      </c>
      <c r="J29" s="15">
        <v>628550</v>
      </c>
      <c r="K29" s="15">
        <v>180829</v>
      </c>
      <c r="L29" s="15">
        <v>102000</v>
      </c>
      <c r="M29" s="15">
        <f t="shared" si="0"/>
        <v>4200000</v>
      </c>
      <c r="N29" s="15">
        <v>0</v>
      </c>
      <c r="O29" s="37">
        <f t="shared" si="1"/>
        <v>4200000</v>
      </c>
    </row>
    <row r="30" spans="2:15" ht="13.5">
      <c r="B30">
        <v>25</v>
      </c>
      <c r="C30" s="10" t="s">
        <v>54</v>
      </c>
      <c r="D30" s="15">
        <v>111200</v>
      </c>
      <c r="E30" s="15">
        <v>178000</v>
      </c>
      <c r="F30" s="15">
        <v>77200</v>
      </c>
      <c r="G30" s="15">
        <v>229905</v>
      </c>
      <c r="H30" s="15">
        <v>192393</v>
      </c>
      <c r="I30" s="15">
        <v>1513880</v>
      </c>
      <c r="J30" s="15">
        <v>0</v>
      </c>
      <c r="K30" s="15">
        <v>357422</v>
      </c>
      <c r="L30" s="15">
        <v>1540000</v>
      </c>
      <c r="M30" s="15">
        <f t="shared" si="0"/>
        <v>4200000</v>
      </c>
      <c r="N30" s="15">
        <v>0</v>
      </c>
      <c r="O30" s="37">
        <f t="shared" si="1"/>
        <v>4200000</v>
      </c>
    </row>
    <row r="31" spans="2:15" ht="13.5">
      <c r="B31">
        <v>26</v>
      </c>
      <c r="C31" s="10" t="s">
        <v>45</v>
      </c>
      <c r="D31" s="15">
        <v>235232</v>
      </c>
      <c r="E31" s="15">
        <v>260254</v>
      </c>
      <c r="F31" s="15">
        <v>226800</v>
      </c>
      <c r="G31" s="15">
        <v>115500</v>
      </c>
      <c r="H31" s="15">
        <v>249750</v>
      </c>
      <c r="I31" s="15">
        <v>515980</v>
      </c>
      <c r="J31" s="15">
        <v>513442</v>
      </c>
      <c r="K31" s="15">
        <v>399216</v>
      </c>
      <c r="L31" s="15">
        <v>1680000</v>
      </c>
      <c r="M31" s="15">
        <f t="shared" si="0"/>
        <v>4196174</v>
      </c>
      <c r="N31" s="15">
        <v>3826</v>
      </c>
      <c r="O31" s="37">
        <f t="shared" si="1"/>
        <v>4200000</v>
      </c>
    </row>
    <row r="32" spans="2:15" ht="13.5">
      <c r="B32">
        <v>27</v>
      </c>
      <c r="C32" s="10" t="s">
        <v>46</v>
      </c>
      <c r="D32" s="15">
        <v>200000</v>
      </c>
      <c r="E32" s="15">
        <v>0</v>
      </c>
      <c r="F32" s="15">
        <v>0</v>
      </c>
      <c r="G32" s="15">
        <v>225817</v>
      </c>
      <c r="H32" s="15">
        <v>135378</v>
      </c>
      <c r="I32" s="15">
        <v>0</v>
      </c>
      <c r="J32" s="15">
        <v>957910</v>
      </c>
      <c r="K32" s="15">
        <v>1517395</v>
      </c>
      <c r="L32" s="15">
        <v>1163500</v>
      </c>
      <c r="M32" s="15">
        <f t="shared" si="0"/>
        <v>4200000</v>
      </c>
      <c r="N32" s="15">
        <v>0</v>
      </c>
      <c r="O32" s="37">
        <f t="shared" si="1"/>
        <v>4200000</v>
      </c>
    </row>
    <row r="33" spans="2:15" ht="13.5">
      <c r="B33">
        <v>28</v>
      </c>
      <c r="C33" s="29" t="s">
        <v>78</v>
      </c>
      <c r="D33" s="15">
        <v>255759</v>
      </c>
      <c r="E33" s="15">
        <v>270400</v>
      </c>
      <c r="F33" s="15">
        <v>835129</v>
      </c>
      <c r="G33" s="15">
        <v>11250</v>
      </c>
      <c r="H33" s="15">
        <v>172158</v>
      </c>
      <c r="I33" s="15">
        <v>380140</v>
      </c>
      <c r="J33" s="15">
        <v>341554</v>
      </c>
      <c r="K33" s="15">
        <v>1067628</v>
      </c>
      <c r="L33" s="15">
        <v>460000</v>
      </c>
      <c r="M33" s="15">
        <f t="shared" si="0"/>
        <v>3794018</v>
      </c>
      <c r="N33" s="15">
        <v>55982</v>
      </c>
      <c r="O33" s="37">
        <f t="shared" si="1"/>
        <v>3850000</v>
      </c>
    </row>
    <row r="34" spans="2:15" ht="13.5">
      <c r="B34">
        <v>29</v>
      </c>
      <c r="C34" s="29" t="s">
        <v>65</v>
      </c>
      <c r="D34" s="15">
        <v>359444</v>
      </c>
      <c r="E34" s="15">
        <v>84170</v>
      </c>
      <c r="F34" s="15">
        <v>59903</v>
      </c>
      <c r="G34" s="15">
        <v>0</v>
      </c>
      <c r="H34" s="15">
        <v>8000</v>
      </c>
      <c r="I34" s="15">
        <v>282690</v>
      </c>
      <c r="J34" s="15">
        <v>1142424</v>
      </c>
      <c r="K34" s="15">
        <v>246369</v>
      </c>
      <c r="L34" s="15">
        <v>1667000</v>
      </c>
      <c r="M34" s="15">
        <f t="shared" si="0"/>
        <v>3850000</v>
      </c>
      <c r="N34" s="15">
        <v>0</v>
      </c>
      <c r="O34" s="37">
        <f t="shared" si="1"/>
        <v>3850000</v>
      </c>
    </row>
    <row r="35" spans="2:15" ht="13.5">
      <c r="B35">
        <v>30</v>
      </c>
      <c r="C35" s="29" t="s">
        <v>66</v>
      </c>
      <c r="D35" s="15">
        <v>97102</v>
      </c>
      <c r="E35" s="15">
        <v>45050</v>
      </c>
      <c r="F35" s="15">
        <v>40520</v>
      </c>
      <c r="G35" s="15">
        <v>79839</v>
      </c>
      <c r="H35" s="15">
        <v>155537</v>
      </c>
      <c r="I35" s="15">
        <v>340230</v>
      </c>
      <c r="J35" s="15">
        <v>614507</v>
      </c>
      <c r="K35" s="15">
        <v>189118</v>
      </c>
      <c r="L35" s="15">
        <v>2100000</v>
      </c>
      <c r="M35" s="15">
        <f t="shared" si="0"/>
        <v>3661903</v>
      </c>
      <c r="N35" s="15">
        <v>188097</v>
      </c>
      <c r="O35" s="37">
        <f t="shared" si="1"/>
        <v>3850000</v>
      </c>
    </row>
    <row r="36" spans="2:15" ht="13.5">
      <c r="B36">
        <v>31</v>
      </c>
      <c r="C36" s="29" t="s">
        <v>67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3850000</v>
      </c>
      <c r="J36" s="15">
        <v>0</v>
      </c>
      <c r="K36" s="15">
        <v>0</v>
      </c>
      <c r="L36" s="15">
        <v>0</v>
      </c>
      <c r="M36" s="15">
        <f t="shared" si="0"/>
        <v>3850000</v>
      </c>
      <c r="N36" s="15">
        <v>0</v>
      </c>
      <c r="O36" s="37">
        <f t="shared" si="1"/>
        <v>3850000</v>
      </c>
    </row>
    <row r="37" spans="2:15" ht="13.5">
      <c r="B37">
        <v>32</v>
      </c>
      <c r="C37" s="29" t="s">
        <v>68</v>
      </c>
      <c r="D37" s="15">
        <v>605344</v>
      </c>
      <c r="E37" s="15">
        <v>31000</v>
      </c>
      <c r="F37" s="15">
        <v>445125</v>
      </c>
      <c r="G37" s="15">
        <v>110000</v>
      </c>
      <c r="H37" s="15">
        <v>119774</v>
      </c>
      <c r="I37" s="15">
        <v>200000</v>
      </c>
      <c r="J37" s="15">
        <v>880000</v>
      </c>
      <c r="K37" s="15">
        <v>138757</v>
      </c>
      <c r="L37" s="15">
        <v>1320000</v>
      </c>
      <c r="M37" s="15">
        <f t="shared" si="0"/>
        <v>3850000</v>
      </c>
      <c r="N37" s="15">
        <v>0</v>
      </c>
      <c r="O37" s="37">
        <f t="shared" si="1"/>
        <v>3850000</v>
      </c>
    </row>
    <row r="38" spans="2:15" ht="13.5">
      <c r="B38">
        <v>33</v>
      </c>
      <c r="C38" s="10" t="s">
        <v>69</v>
      </c>
      <c r="D38" s="15">
        <v>0</v>
      </c>
      <c r="E38" s="15">
        <v>708450</v>
      </c>
      <c r="F38" s="15">
        <v>382965</v>
      </c>
      <c r="G38" s="15">
        <v>0</v>
      </c>
      <c r="H38" s="15">
        <v>158791</v>
      </c>
      <c r="I38" s="15">
        <v>1729386</v>
      </c>
      <c r="J38" s="15">
        <v>343781</v>
      </c>
      <c r="K38" s="15">
        <v>141627</v>
      </c>
      <c r="L38" s="15">
        <v>385000</v>
      </c>
      <c r="M38" s="15">
        <f t="shared" si="0"/>
        <v>3850000</v>
      </c>
      <c r="N38" s="15">
        <v>0</v>
      </c>
      <c r="O38" s="37">
        <f t="shared" si="1"/>
        <v>3850000</v>
      </c>
    </row>
    <row r="39" spans="2:15" ht="13.5">
      <c r="B39">
        <v>34</v>
      </c>
      <c r="C39" s="25" t="s">
        <v>70</v>
      </c>
      <c r="D39" s="26">
        <v>340007</v>
      </c>
      <c r="E39" s="26">
        <v>41300</v>
      </c>
      <c r="F39" s="26">
        <v>25166</v>
      </c>
      <c r="G39" s="26">
        <v>0</v>
      </c>
      <c r="H39" s="26">
        <v>175445</v>
      </c>
      <c r="I39" s="26">
        <v>1272972</v>
      </c>
      <c r="J39" s="26">
        <v>421038</v>
      </c>
      <c r="K39" s="26">
        <v>1218472</v>
      </c>
      <c r="L39" s="26">
        <v>355600</v>
      </c>
      <c r="M39" s="26">
        <f t="shared" si="0"/>
        <v>3850000</v>
      </c>
      <c r="N39" s="26">
        <v>0</v>
      </c>
      <c r="O39" s="37">
        <f t="shared" si="1"/>
        <v>3850000</v>
      </c>
    </row>
    <row r="40" spans="2:15" ht="13.5">
      <c r="B40">
        <v>35</v>
      </c>
      <c r="C40" s="25" t="s">
        <v>71</v>
      </c>
      <c r="D40" s="26">
        <v>471175</v>
      </c>
      <c r="E40" s="26">
        <v>218800</v>
      </c>
      <c r="F40" s="26">
        <v>718000</v>
      </c>
      <c r="G40" s="26">
        <v>0</v>
      </c>
      <c r="H40" s="26">
        <v>222475</v>
      </c>
      <c r="I40" s="26">
        <v>368120</v>
      </c>
      <c r="J40" s="26">
        <v>741430</v>
      </c>
      <c r="K40" s="26">
        <v>110000</v>
      </c>
      <c r="L40" s="26">
        <v>1000000</v>
      </c>
      <c r="M40" s="26">
        <f t="shared" si="0"/>
        <v>3850000</v>
      </c>
      <c r="N40" s="26">
        <v>0</v>
      </c>
      <c r="O40" s="37">
        <f t="shared" si="1"/>
        <v>3850000</v>
      </c>
    </row>
    <row r="41" spans="2:15" ht="13.5">
      <c r="B41">
        <v>36</v>
      </c>
      <c r="C41" s="25" t="s">
        <v>72</v>
      </c>
      <c r="D41" s="26">
        <v>370399</v>
      </c>
      <c r="E41" s="26">
        <v>407690</v>
      </c>
      <c r="F41" s="26">
        <v>284272</v>
      </c>
      <c r="G41" s="26">
        <v>170852</v>
      </c>
      <c r="H41" s="26">
        <v>171142</v>
      </c>
      <c r="I41" s="26">
        <v>454582</v>
      </c>
      <c r="J41" s="26">
        <v>244991</v>
      </c>
      <c r="K41" s="26">
        <v>376288</v>
      </c>
      <c r="L41" s="26">
        <v>1369600</v>
      </c>
      <c r="M41" s="26">
        <f t="shared" si="0"/>
        <v>3849816</v>
      </c>
      <c r="N41" s="26">
        <v>184</v>
      </c>
      <c r="O41" s="37">
        <f t="shared" si="1"/>
        <v>3850000</v>
      </c>
    </row>
    <row r="42" spans="2:15" ht="13.5">
      <c r="B42">
        <v>37</v>
      </c>
      <c r="C42" s="25" t="s">
        <v>73</v>
      </c>
      <c r="D42" s="26">
        <v>271019</v>
      </c>
      <c r="E42" s="26">
        <v>192840</v>
      </c>
      <c r="F42" s="26">
        <v>250000</v>
      </c>
      <c r="G42" s="26">
        <v>20000</v>
      </c>
      <c r="H42" s="26">
        <v>142519</v>
      </c>
      <c r="I42" s="26">
        <v>1076133</v>
      </c>
      <c r="J42" s="26">
        <v>720110</v>
      </c>
      <c r="K42" s="26">
        <v>337379</v>
      </c>
      <c r="L42" s="26">
        <v>840000</v>
      </c>
      <c r="M42" s="26">
        <f t="shared" si="0"/>
        <v>3850000</v>
      </c>
      <c r="N42" s="26">
        <v>0</v>
      </c>
      <c r="O42" s="37">
        <f t="shared" si="1"/>
        <v>3850000</v>
      </c>
    </row>
    <row r="43" spans="2:15" ht="13.5">
      <c r="B43">
        <v>38</v>
      </c>
      <c r="C43" s="38" t="s">
        <v>79</v>
      </c>
      <c r="D43" s="39">
        <v>44900</v>
      </c>
      <c r="E43" s="39">
        <v>20000</v>
      </c>
      <c r="F43" s="39">
        <v>49500</v>
      </c>
      <c r="G43" s="39">
        <v>28600</v>
      </c>
      <c r="H43" s="39">
        <v>37300</v>
      </c>
      <c r="I43" s="39">
        <v>20200</v>
      </c>
      <c r="J43" s="39">
        <v>23000</v>
      </c>
      <c r="K43" s="39">
        <v>36500</v>
      </c>
      <c r="L43" s="39">
        <v>90000</v>
      </c>
      <c r="M43" s="39">
        <f t="shared" si="0"/>
        <v>350000</v>
      </c>
      <c r="N43" s="39">
        <v>0</v>
      </c>
      <c r="O43" s="52">
        <f t="shared" si="1"/>
        <v>350000</v>
      </c>
    </row>
    <row r="44" spans="2:15" ht="13.5">
      <c r="B44">
        <v>39</v>
      </c>
      <c r="C44" s="38" t="s">
        <v>58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52">
        <f t="shared" si="1"/>
        <v>0</v>
      </c>
    </row>
    <row r="45" spans="2:15" ht="13.5">
      <c r="B45">
        <v>40</v>
      </c>
      <c r="C45" s="38" t="s">
        <v>59</v>
      </c>
      <c r="D45" s="39">
        <v>48720</v>
      </c>
      <c r="E45" s="39">
        <v>36720</v>
      </c>
      <c r="F45" s="39">
        <v>32655</v>
      </c>
      <c r="G45" s="39">
        <v>12700</v>
      </c>
      <c r="H45" s="39">
        <v>29589</v>
      </c>
      <c r="I45" s="39">
        <v>25948</v>
      </c>
      <c r="J45" s="39">
        <v>42784</v>
      </c>
      <c r="K45" s="39">
        <v>40761</v>
      </c>
      <c r="L45" s="39">
        <v>78650</v>
      </c>
      <c r="M45" s="39">
        <f aca="true" t="shared" si="2" ref="M45:M52">SUM(D45:L45)</f>
        <v>348527</v>
      </c>
      <c r="N45" s="39">
        <v>1473</v>
      </c>
      <c r="O45" s="52">
        <f t="shared" si="1"/>
        <v>350000</v>
      </c>
    </row>
    <row r="46" spans="2:15" ht="13.5">
      <c r="B46">
        <v>41</v>
      </c>
      <c r="C46" s="38" t="s">
        <v>60</v>
      </c>
      <c r="D46" s="39">
        <v>44200</v>
      </c>
      <c r="E46" s="39">
        <v>53300</v>
      </c>
      <c r="F46" s="39">
        <v>55100</v>
      </c>
      <c r="G46" s="39">
        <v>22000</v>
      </c>
      <c r="H46" s="39">
        <v>25400</v>
      </c>
      <c r="I46" s="39">
        <v>18600</v>
      </c>
      <c r="J46" s="39">
        <v>16400</v>
      </c>
      <c r="K46" s="39">
        <v>15000</v>
      </c>
      <c r="L46" s="39">
        <v>100000</v>
      </c>
      <c r="M46" s="39">
        <f t="shared" si="2"/>
        <v>350000</v>
      </c>
      <c r="N46" s="39">
        <v>0</v>
      </c>
      <c r="O46" s="52">
        <f t="shared" si="1"/>
        <v>350000</v>
      </c>
    </row>
    <row r="47" spans="2:15" ht="13.5">
      <c r="B47">
        <v>42</v>
      </c>
      <c r="C47" s="38" t="s">
        <v>61</v>
      </c>
      <c r="D47" s="39">
        <v>54260</v>
      </c>
      <c r="E47" s="39">
        <v>0</v>
      </c>
      <c r="F47" s="39">
        <v>2708</v>
      </c>
      <c r="G47" s="39">
        <v>33290</v>
      </c>
      <c r="H47" s="39">
        <v>9686</v>
      </c>
      <c r="I47" s="39">
        <v>0</v>
      </c>
      <c r="J47" s="39">
        <v>121445</v>
      </c>
      <c r="K47" s="39">
        <v>0</v>
      </c>
      <c r="L47" s="39">
        <v>0</v>
      </c>
      <c r="M47" s="39">
        <f t="shared" si="2"/>
        <v>221389</v>
      </c>
      <c r="N47" s="39">
        <v>128611</v>
      </c>
      <c r="O47" s="52">
        <f t="shared" si="1"/>
        <v>350000</v>
      </c>
    </row>
    <row r="48" spans="2:15" ht="13.5">
      <c r="B48">
        <v>43</v>
      </c>
      <c r="C48" s="38" t="s">
        <v>62</v>
      </c>
      <c r="D48" s="39">
        <v>30000</v>
      </c>
      <c r="E48" s="39">
        <v>0</v>
      </c>
      <c r="F48" s="39">
        <v>45000</v>
      </c>
      <c r="G48" s="39">
        <v>34865</v>
      </c>
      <c r="H48" s="39">
        <v>4842</v>
      </c>
      <c r="I48" s="39">
        <v>30000</v>
      </c>
      <c r="J48" s="39">
        <v>50000</v>
      </c>
      <c r="K48" s="39">
        <v>25293</v>
      </c>
      <c r="L48" s="39">
        <v>130000</v>
      </c>
      <c r="M48" s="39">
        <f t="shared" si="2"/>
        <v>350000</v>
      </c>
      <c r="N48" s="39">
        <v>0</v>
      </c>
      <c r="O48" s="52">
        <f t="shared" si="1"/>
        <v>350000</v>
      </c>
    </row>
    <row r="49" spans="2:15" ht="13.5">
      <c r="B49">
        <v>44</v>
      </c>
      <c r="C49" s="38" t="s">
        <v>80</v>
      </c>
      <c r="D49" s="39">
        <v>28300</v>
      </c>
      <c r="E49" s="39">
        <v>31500</v>
      </c>
      <c r="F49" s="39">
        <v>51800</v>
      </c>
      <c r="G49" s="39">
        <v>14800</v>
      </c>
      <c r="H49" s="39">
        <v>12250</v>
      </c>
      <c r="I49" s="39">
        <v>37100</v>
      </c>
      <c r="J49" s="39">
        <v>49000</v>
      </c>
      <c r="K49" s="39">
        <v>46750</v>
      </c>
      <c r="L49" s="39">
        <v>78500</v>
      </c>
      <c r="M49" s="39">
        <f t="shared" si="2"/>
        <v>350000</v>
      </c>
      <c r="N49" s="39">
        <v>0</v>
      </c>
      <c r="O49" s="52">
        <f t="shared" si="1"/>
        <v>350000</v>
      </c>
    </row>
    <row r="50" spans="2:15" ht="13.5">
      <c r="B50">
        <v>45</v>
      </c>
      <c r="C50" s="38" t="s">
        <v>41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20000</v>
      </c>
      <c r="K50" s="39">
        <v>330000</v>
      </c>
      <c r="L50" s="39">
        <v>0</v>
      </c>
      <c r="M50" s="39">
        <f t="shared" si="2"/>
        <v>350000</v>
      </c>
      <c r="N50" s="39">
        <v>0</v>
      </c>
      <c r="O50" s="52">
        <f t="shared" si="1"/>
        <v>350000</v>
      </c>
    </row>
    <row r="51" spans="2:15" ht="13.5">
      <c r="B51">
        <v>46</v>
      </c>
      <c r="C51" s="38" t="s">
        <v>57</v>
      </c>
      <c r="D51" s="39">
        <v>62200</v>
      </c>
      <c r="E51" s="39">
        <v>0</v>
      </c>
      <c r="F51" s="39">
        <v>0</v>
      </c>
      <c r="G51" s="39">
        <v>0</v>
      </c>
      <c r="H51" s="39">
        <v>7800</v>
      </c>
      <c r="I51" s="39">
        <v>100000</v>
      </c>
      <c r="J51" s="39">
        <v>30000</v>
      </c>
      <c r="K51" s="39">
        <v>0</v>
      </c>
      <c r="L51" s="39">
        <v>150000</v>
      </c>
      <c r="M51" s="39">
        <f t="shared" si="2"/>
        <v>350000</v>
      </c>
      <c r="N51" s="39">
        <v>0</v>
      </c>
      <c r="O51" s="52">
        <f t="shared" si="1"/>
        <v>350000</v>
      </c>
    </row>
    <row r="52" spans="2:15" ht="13.5">
      <c r="B52">
        <v>47</v>
      </c>
      <c r="C52" s="38" t="s">
        <v>47</v>
      </c>
      <c r="D52" s="39">
        <v>45400</v>
      </c>
      <c r="E52" s="39">
        <v>48900</v>
      </c>
      <c r="F52" s="39">
        <v>37610</v>
      </c>
      <c r="G52" s="39">
        <v>24370</v>
      </c>
      <c r="H52" s="39">
        <v>69650</v>
      </c>
      <c r="I52" s="39">
        <v>17470</v>
      </c>
      <c r="J52" s="39">
        <v>71400</v>
      </c>
      <c r="K52" s="39">
        <v>23200</v>
      </c>
      <c r="L52" s="39">
        <v>12000</v>
      </c>
      <c r="M52" s="39">
        <f t="shared" si="2"/>
        <v>350000</v>
      </c>
      <c r="N52" s="39">
        <v>0</v>
      </c>
      <c r="O52" s="52">
        <f t="shared" si="1"/>
        <v>350000</v>
      </c>
    </row>
    <row r="53" spans="1:21" s="6" customFormat="1" ht="14.25" thickBot="1">
      <c r="A53" s="9"/>
      <c r="B53" s="9"/>
      <c r="C53" s="5" t="s">
        <v>94</v>
      </c>
      <c r="D53" s="16">
        <f aca="true" t="shared" si="3" ref="D53:L53">SUM(D6:D52)</f>
        <v>15010749</v>
      </c>
      <c r="E53" s="16">
        <f t="shared" si="3"/>
        <v>10155077</v>
      </c>
      <c r="F53" s="16">
        <f t="shared" si="3"/>
        <v>12937176</v>
      </c>
      <c r="G53" s="16">
        <f t="shared" si="3"/>
        <v>7020933</v>
      </c>
      <c r="H53" s="16">
        <f t="shared" si="3"/>
        <v>9637927</v>
      </c>
      <c r="I53" s="16">
        <f t="shared" si="3"/>
        <v>24916850</v>
      </c>
      <c r="J53" s="16">
        <f t="shared" si="3"/>
        <v>22196793</v>
      </c>
      <c r="K53" s="16">
        <f t="shared" si="3"/>
        <v>14851229</v>
      </c>
      <c r="L53" s="16">
        <f t="shared" si="3"/>
        <v>37503606</v>
      </c>
      <c r="M53" s="16">
        <f>SUM(M6:M52)</f>
        <v>154230340</v>
      </c>
      <c r="N53" s="16">
        <f>SUM(N6:N52)</f>
        <v>469660</v>
      </c>
      <c r="O53" s="46">
        <f>SUM(O6:O52)</f>
        <v>154700000</v>
      </c>
      <c r="P53" s="9"/>
      <c r="Q53" s="9"/>
      <c r="R53" s="9"/>
      <c r="S53" s="9"/>
      <c r="T53" s="9"/>
      <c r="U53" s="9"/>
    </row>
    <row r="54" spans="2:15" ht="14.25" thickTop="1">
      <c r="B54" s="12"/>
      <c r="C54" s="22" t="s">
        <v>81</v>
      </c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15" ht="13.5">
      <c r="B55" s="18">
        <v>1</v>
      </c>
      <c r="C55" s="10" t="s">
        <v>25</v>
      </c>
      <c r="D55" s="15">
        <v>87082</v>
      </c>
      <c r="E55" s="15">
        <v>61830</v>
      </c>
      <c r="F55" s="15">
        <v>67319</v>
      </c>
      <c r="G55" s="15">
        <v>28000</v>
      </c>
      <c r="H55" s="15">
        <v>432122</v>
      </c>
      <c r="I55" s="15">
        <v>353957</v>
      </c>
      <c r="J55" s="15">
        <v>264000</v>
      </c>
      <c r="K55" s="15">
        <v>336394</v>
      </c>
      <c r="L55" s="15">
        <v>1133333</v>
      </c>
      <c r="M55" s="15">
        <f>SUM(D55:L55)</f>
        <v>2764037</v>
      </c>
      <c r="N55" s="15">
        <v>1435963</v>
      </c>
      <c r="O55" s="37">
        <f aca="true" t="shared" si="4" ref="O55:O66">SUM(M55:N55)</f>
        <v>4200000</v>
      </c>
    </row>
    <row r="56" spans="2:15" ht="13.5">
      <c r="B56" s="18">
        <v>2</v>
      </c>
      <c r="C56" s="10" t="s">
        <v>26</v>
      </c>
      <c r="D56" s="15">
        <v>118204</v>
      </c>
      <c r="E56" s="15">
        <v>28000</v>
      </c>
      <c r="F56" s="15">
        <v>32896</v>
      </c>
      <c r="G56" s="35">
        <v>0</v>
      </c>
      <c r="H56" s="15">
        <v>71229</v>
      </c>
      <c r="I56" s="15">
        <v>661380</v>
      </c>
      <c r="J56" s="15">
        <v>420000</v>
      </c>
      <c r="K56" s="15">
        <v>481322</v>
      </c>
      <c r="L56" s="15">
        <v>1219938</v>
      </c>
      <c r="M56" s="15">
        <f aca="true" t="shared" si="5" ref="M56:M62">SUM(D56:L56)</f>
        <v>3032969</v>
      </c>
      <c r="N56" s="15">
        <v>1167031</v>
      </c>
      <c r="O56" s="37">
        <f t="shared" si="4"/>
        <v>4200000</v>
      </c>
    </row>
    <row r="57" spans="2:15" ht="13.5">
      <c r="B57" s="18">
        <v>3</v>
      </c>
      <c r="C57" s="10" t="s">
        <v>27</v>
      </c>
      <c r="D57" s="15">
        <v>10010</v>
      </c>
      <c r="E57" s="15">
        <v>22000</v>
      </c>
      <c r="F57" s="15">
        <v>15000</v>
      </c>
      <c r="G57" s="15">
        <v>0</v>
      </c>
      <c r="H57" s="15">
        <v>169633</v>
      </c>
      <c r="I57" s="15">
        <v>1902295</v>
      </c>
      <c r="J57" s="15">
        <v>52889</v>
      </c>
      <c r="K57" s="15">
        <v>310316</v>
      </c>
      <c r="L57" s="15">
        <v>893333</v>
      </c>
      <c r="M57" s="15">
        <f t="shared" si="5"/>
        <v>3375476</v>
      </c>
      <c r="N57" s="15">
        <v>824524</v>
      </c>
      <c r="O57" s="37">
        <f t="shared" si="4"/>
        <v>4200000</v>
      </c>
    </row>
    <row r="58" spans="2:15" ht="13.5">
      <c r="B58" s="18">
        <v>4</v>
      </c>
      <c r="C58" s="10" t="s">
        <v>28</v>
      </c>
      <c r="D58" s="15">
        <v>67925</v>
      </c>
      <c r="E58" s="15">
        <v>332675</v>
      </c>
      <c r="F58" s="15">
        <v>612217</v>
      </c>
      <c r="G58" s="15">
        <v>126000</v>
      </c>
      <c r="H58" s="15">
        <v>94895</v>
      </c>
      <c r="I58" s="15">
        <v>1298131</v>
      </c>
      <c r="J58" s="15">
        <v>1224521</v>
      </c>
      <c r="K58" s="15">
        <v>270303</v>
      </c>
      <c r="L58" s="15">
        <v>173333</v>
      </c>
      <c r="M58" s="15">
        <f t="shared" si="5"/>
        <v>4200000</v>
      </c>
      <c r="N58" s="15">
        <v>0</v>
      </c>
      <c r="O58" s="37">
        <f t="shared" si="4"/>
        <v>4200000</v>
      </c>
    </row>
    <row r="59" spans="2:15" ht="13.5">
      <c r="B59" s="18">
        <v>5</v>
      </c>
      <c r="C59" s="24" t="s">
        <v>90</v>
      </c>
      <c r="D59" s="15">
        <v>7710</v>
      </c>
      <c r="E59" s="15">
        <v>157160</v>
      </c>
      <c r="F59" s="15">
        <v>21550</v>
      </c>
      <c r="G59" s="15">
        <v>1000000</v>
      </c>
      <c r="H59" s="15">
        <v>729688</v>
      </c>
      <c r="I59" s="15">
        <v>1637325</v>
      </c>
      <c r="J59" s="15">
        <v>0</v>
      </c>
      <c r="K59" s="15">
        <v>112276</v>
      </c>
      <c r="L59" s="15">
        <v>173333</v>
      </c>
      <c r="M59" s="15">
        <f t="shared" si="5"/>
        <v>3839042</v>
      </c>
      <c r="N59" s="15">
        <v>10958</v>
      </c>
      <c r="O59" s="37">
        <f t="shared" si="4"/>
        <v>3850000</v>
      </c>
    </row>
    <row r="60" spans="2:15" ht="13.5">
      <c r="B60" s="18">
        <v>6</v>
      </c>
      <c r="C60" s="10" t="s">
        <v>76</v>
      </c>
      <c r="D60" s="15">
        <v>32260</v>
      </c>
      <c r="E60" s="15">
        <v>0</v>
      </c>
      <c r="F60" s="15">
        <v>0</v>
      </c>
      <c r="G60" s="15">
        <v>0</v>
      </c>
      <c r="H60" s="15">
        <v>197910</v>
      </c>
      <c r="I60" s="15">
        <v>127406</v>
      </c>
      <c r="J60" s="15">
        <v>89446</v>
      </c>
      <c r="K60" s="15">
        <v>307986</v>
      </c>
      <c r="L60" s="15">
        <v>1168133</v>
      </c>
      <c r="M60" s="15">
        <f t="shared" si="5"/>
        <v>1923141</v>
      </c>
      <c r="N60" s="15">
        <v>1926859</v>
      </c>
      <c r="O60" s="37">
        <f t="shared" si="4"/>
        <v>3850000</v>
      </c>
    </row>
    <row r="61" spans="2:15" ht="13.5">
      <c r="B61" s="18">
        <v>7</v>
      </c>
      <c r="C61" s="25" t="s">
        <v>74</v>
      </c>
      <c r="D61" s="26">
        <v>103640</v>
      </c>
      <c r="E61" s="26">
        <v>0</v>
      </c>
      <c r="F61" s="26">
        <v>0</v>
      </c>
      <c r="G61" s="26">
        <v>0</v>
      </c>
      <c r="H61" s="26">
        <v>66915</v>
      </c>
      <c r="I61" s="26">
        <v>273000</v>
      </c>
      <c r="J61" s="26">
        <v>52889</v>
      </c>
      <c r="K61" s="26">
        <v>8474</v>
      </c>
      <c r="L61" s="26">
        <v>173333</v>
      </c>
      <c r="M61" s="26">
        <f t="shared" si="5"/>
        <v>678251</v>
      </c>
      <c r="N61" s="26">
        <v>3171749</v>
      </c>
      <c r="O61" s="37">
        <f t="shared" si="4"/>
        <v>3850000</v>
      </c>
    </row>
    <row r="62" spans="2:15" ht="13.5">
      <c r="B62" s="18">
        <v>8</v>
      </c>
      <c r="C62" s="25" t="s">
        <v>75</v>
      </c>
      <c r="D62" s="26">
        <v>0</v>
      </c>
      <c r="E62" s="26">
        <v>0</v>
      </c>
      <c r="F62" s="26">
        <v>0</v>
      </c>
      <c r="G62" s="26">
        <v>20790</v>
      </c>
      <c r="H62" s="26">
        <v>0</v>
      </c>
      <c r="I62" s="26">
        <v>3829210</v>
      </c>
      <c r="J62" s="26">
        <v>0</v>
      </c>
      <c r="K62" s="26">
        <v>0</v>
      </c>
      <c r="L62" s="26">
        <v>0</v>
      </c>
      <c r="M62" s="26">
        <f t="shared" si="5"/>
        <v>3850000</v>
      </c>
      <c r="N62" s="26">
        <v>0</v>
      </c>
      <c r="O62" s="37">
        <f t="shared" si="4"/>
        <v>3850000</v>
      </c>
    </row>
    <row r="63" spans="2:15" ht="13.5">
      <c r="B63" s="18">
        <v>9</v>
      </c>
      <c r="C63" s="25" t="s">
        <v>77</v>
      </c>
      <c r="D63" s="26">
        <v>2310</v>
      </c>
      <c r="E63" s="26">
        <v>0</v>
      </c>
      <c r="F63" s="26">
        <v>0</v>
      </c>
      <c r="G63" s="26">
        <v>0</v>
      </c>
      <c r="H63" s="26">
        <v>66505</v>
      </c>
      <c r="I63" s="26">
        <v>367320</v>
      </c>
      <c r="J63" s="26">
        <v>452889</v>
      </c>
      <c r="K63" s="26">
        <v>177730</v>
      </c>
      <c r="L63" s="26">
        <v>523333</v>
      </c>
      <c r="M63" s="26">
        <f>SUM(D63:L63)</f>
        <v>1590087</v>
      </c>
      <c r="N63" s="26">
        <v>2259913</v>
      </c>
      <c r="O63" s="37">
        <f t="shared" si="4"/>
        <v>3850000</v>
      </c>
    </row>
    <row r="64" spans="2:15" ht="13.5">
      <c r="B64" s="18">
        <v>10</v>
      </c>
      <c r="C64" s="38" t="s">
        <v>63</v>
      </c>
      <c r="D64" s="39">
        <v>32000</v>
      </c>
      <c r="E64" s="39">
        <v>44000</v>
      </c>
      <c r="F64" s="39">
        <v>25000</v>
      </c>
      <c r="G64" s="39">
        <v>63400</v>
      </c>
      <c r="H64" s="39">
        <v>23000</v>
      </c>
      <c r="I64" s="39">
        <v>71000</v>
      </c>
      <c r="J64" s="39">
        <v>0</v>
      </c>
      <c r="K64" s="39">
        <v>11600</v>
      </c>
      <c r="L64" s="39">
        <v>80000</v>
      </c>
      <c r="M64" s="39">
        <f>SUM(D64:L64)</f>
        <v>350000</v>
      </c>
      <c r="N64" s="39">
        <v>0</v>
      </c>
      <c r="O64" s="52">
        <f t="shared" si="4"/>
        <v>350000</v>
      </c>
    </row>
    <row r="65" spans="2:15" ht="13.5">
      <c r="B65" s="18">
        <v>11</v>
      </c>
      <c r="C65" s="38" t="s">
        <v>64</v>
      </c>
      <c r="D65" s="39">
        <v>0</v>
      </c>
      <c r="E65" s="39">
        <v>11500</v>
      </c>
      <c r="F65" s="39">
        <v>5000</v>
      </c>
      <c r="G65" s="39">
        <v>30000</v>
      </c>
      <c r="H65" s="39">
        <v>113000</v>
      </c>
      <c r="I65" s="39">
        <v>123500</v>
      </c>
      <c r="J65" s="39">
        <v>9000</v>
      </c>
      <c r="K65" s="39">
        <v>8000</v>
      </c>
      <c r="L65" s="39">
        <v>50000</v>
      </c>
      <c r="M65" s="39">
        <f>SUM(D65:L65)</f>
        <v>350000</v>
      </c>
      <c r="N65" s="39">
        <v>0</v>
      </c>
      <c r="O65" s="52">
        <f t="shared" si="4"/>
        <v>350000</v>
      </c>
    </row>
    <row r="66" spans="1:21" s="6" customFormat="1" ht="14.25" thickBot="1">
      <c r="A66" s="9"/>
      <c r="B66" s="9"/>
      <c r="C66" s="5" t="s">
        <v>84</v>
      </c>
      <c r="D66" s="16">
        <f aca="true" t="shared" si="6" ref="D66:N66">SUM(D55:D65)</f>
        <v>461141</v>
      </c>
      <c r="E66" s="16">
        <f t="shared" si="6"/>
        <v>657165</v>
      </c>
      <c r="F66" s="16">
        <f t="shared" si="6"/>
        <v>778982</v>
      </c>
      <c r="G66" s="16">
        <f t="shared" si="6"/>
        <v>1268190</v>
      </c>
      <c r="H66" s="16">
        <f t="shared" si="6"/>
        <v>1964897</v>
      </c>
      <c r="I66" s="16">
        <f t="shared" si="6"/>
        <v>10644524</v>
      </c>
      <c r="J66" s="16">
        <f t="shared" si="6"/>
        <v>2565634</v>
      </c>
      <c r="K66" s="16">
        <f t="shared" si="6"/>
        <v>2024401</v>
      </c>
      <c r="L66" s="16">
        <f t="shared" si="6"/>
        <v>5588069</v>
      </c>
      <c r="M66" s="16">
        <f t="shared" si="6"/>
        <v>25953003</v>
      </c>
      <c r="N66" s="16">
        <f t="shared" si="6"/>
        <v>10796997</v>
      </c>
      <c r="O66" s="46">
        <f t="shared" si="4"/>
        <v>36750000</v>
      </c>
      <c r="P66" s="9"/>
      <c r="Q66" s="9"/>
      <c r="R66" s="9"/>
      <c r="S66" s="9"/>
      <c r="T66" s="9"/>
      <c r="U66" s="9"/>
    </row>
    <row r="67" spans="2:15" ht="14.25" thickTop="1">
      <c r="B67" s="12"/>
      <c r="C67" s="22" t="s">
        <v>82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19"/>
      <c r="O67" s="4"/>
    </row>
    <row r="68" spans="2:15" ht="13.5">
      <c r="B68" s="18">
        <v>1</v>
      </c>
      <c r="C68" s="10" t="s">
        <v>29</v>
      </c>
      <c r="D68" s="15">
        <v>670817</v>
      </c>
      <c r="E68" s="15">
        <v>52090</v>
      </c>
      <c r="F68" s="15">
        <v>5082</v>
      </c>
      <c r="G68" s="15">
        <v>355950</v>
      </c>
      <c r="H68" s="15">
        <v>389507</v>
      </c>
      <c r="I68" s="15">
        <v>598864</v>
      </c>
      <c r="J68" s="15">
        <v>400262</v>
      </c>
      <c r="K68" s="15">
        <v>426245</v>
      </c>
      <c r="L68" s="15">
        <v>316788</v>
      </c>
      <c r="M68" s="15">
        <f>SUM(D68:L68)</f>
        <v>3215605</v>
      </c>
      <c r="N68" s="14">
        <v>984395</v>
      </c>
      <c r="O68" s="37">
        <f aca="true" t="shared" si="7" ref="O68:O73">SUM(M68:N68)</f>
        <v>4200000</v>
      </c>
    </row>
    <row r="69" spans="2:15" ht="13.5">
      <c r="B69" s="18">
        <v>2</v>
      </c>
      <c r="C69" s="10" t="s">
        <v>40</v>
      </c>
      <c r="D69" s="15">
        <v>1025560</v>
      </c>
      <c r="E69" s="15">
        <v>124750</v>
      </c>
      <c r="F69" s="15">
        <v>97203</v>
      </c>
      <c r="G69" s="14">
        <v>343080</v>
      </c>
      <c r="H69" s="15">
        <v>460084</v>
      </c>
      <c r="I69" s="15">
        <v>1179029</v>
      </c>
      <c r="J69" s="15">
        <v>214145</v>
      </c>
      <c r="K69" s="15">
        <v>24361</v>
      </c>
      <c r="L69" s="15">
        <v>731788</v>
      </c>
      <c r="M69" s="15">
        <f>SUM(D69:L69)</f>
        <v>4200000</v>
      </c>
      <c r="N69" s="15">
        <v>0</v>
      </c>
      <c r="O69" s="37">
        <f t="shared" si="7"/>
        <v>4200000</v>
      </c>
    </row>
    <row r="70" spans="2:15" ht="13.5">
      <c r="B70" s="18">
        <v>3</v>
      </c>
      <c r="C70" s="10" t="s">
        <v>30</v>
      </c>
      <c r="D70" s="15">
        <v>976238</v>
      </c>
      <c r="E70" s="15">
        <v>0</v>
      </c>
      <c r="F70" s="15">
        <v>17940</v>
      </c>
      <c r="G70" s="15">
        <v>35911</v>
      </c>
      <c r="H70" s="15">
        <v>413730</v>
      </c>
      <c r="I70" s="15">
        <v>1178833</v>
      </c>
      <c r="J70" s="15">
        <v>713605</v>
      </c>
      <c r="K70" s="15">
        <v>484823</v>
      </c>
      <c r="L70" s="15">
        <v>316788</v>
      </c>
      <c r="M70" s="15">
        <f>SUM(D70:L70)</f>
        <v>4137868</v>
      </c>
      <c r="N70" s="15">
        <v>62132</v>
      </c>
      <c r="O70" s="37">
        <f t="shared" si="7"/>
        <v>4200000</v>
      </c>
    </row>
    <row r="71" spans="2:15" ht="13.5">
      <c r="B71" s="18">
        <v>4</v>
      </c>
      <c r="C71" s="10" t="s">
        <v>31</v>
      </c>
      <c r="D71" s="15">
        <v>687212</v>
      </c>
      <c r="E71" s="15">
        <v>42680</v>
      </c>
      <c r="F71" s="15">
        <v>0</v>
      </c>
      <c r="G71" s="15">
        <v>1340000</v>
      </c>
      <c r="H71" s="15">
        <v>554717</v>
      </c>
      <c r="I71" s="15">
        <v>172237</v>
      </c>
      <c r="J71" s="13">
        <v>476902</v>
      </c>
      <c r="K71" s="15">
        <v>340687</v>
      </c>
      <c r="L71" s="15">
        <v>316788</v>
      </c>
      <c r="M71" s="15">
        <f>SUM(D71:L71)</f>
        <v>3931223</v>
      </c>
      <c r="N71" s="15">
        <v>268777</v>
      </c>
      <c r="O71" s="37">
        <f t="shared" si="7"/>
        <v>4200000</v>
      </c>
    </row>
    <row r="72" spans="2:15" ht="13.5">
      <c r="B72" s="18">
        <v>5</v>
      </c>
      <c r="C72" s="10" t="s">
        <v>48</v>
      </c>
      <c r="D72" s="15">
        <v>792153</v>
      </c>
      <c r="E72" s="15">
        <v>44000</v>
      </c>
      <c r="F72" s="15">
        <v>72000</v>
      </c>
      <c r="G72" s="15">
        <v>236119</v>
      </c>
      <c r="H72" s="15">
        <v>528024</v>
      </c>
      <c r="I72" s="15">
        <v>895378</v>
      </c>
      <c r="J72" s="15">
        <v>635321</v>
      </c>
      <c r="K72" s="15">
        <v>371889</v>
      </c>
      <c r="L72" s="17">
        <v>496788</v>
      </c>
      <c r="M72" s="15">
        <f>SUM(D72:L72)</f>
        <v>4071672</v>
      </c>
      <c r="N72" s="15">
        <v>128328</v>
      </c>
      <c r="O72" s="37">
        <f t="shared" si="7"/>
        <v>4200000</v>
      </c>
    </row>
    <row r="73" spans="1:21" s="6" customFormat="1" ht="14.25" thickBot="1">
      <c r="A73" s="9"/>
      <c r="B73" s="9"/>
      <c r="C73" s="28" t="s">
        <v>93</v>
      </c>
      <c r="D73" s="16">
        <f>SUM(D68:D72)</f>
        <v>4151980</v>
      </c>
      <c r="E73" s="16">
        <f aca="true" t="shared" si="8" ref="E73:L73">SUM(E68:E72)</f>
        <v>263520</v>
      </c>
      <c r="F73" s="16">
        <f t="shared" si="8"/>
        <v>192225</v>
      </c>
      <c r="G73" s="16">
        <f t="shared" si="8"/>
        <v>2311060</v>
      </c>
      <c r="H73" s="16">
        <f t="shared" si="8"/>
        <v>2346062</v>
      </c>
      <c r="I73" s="16">
        <f t="shared" si="8"/>
        <v>4024341</v>
      </c>
      <c r="J73" s="16">
        <f t="shared" si="8"/>
        <v>2440235</v>
      </c>
      <c r="K73" s="16">
        <f t="shared" si="8"/>
        <v>1648005</v>
      </c>
      <c r="L73" s="16">
        <f t="shared" si="8"/>
        <v>2178940</v>
      </c>
      <c r="M73" s="16">
        <f>SUM(M68:M72)</f>
        <v>19556368</v>
      </c>
      <c r="N73" s="16">
        <f>SUM(N68:N72)</f>
        <v>1443632</v>
      </c>
      <c r="O73" s="46">
        <f t="shared" si="7"/>
        <v>21000000</v>
      </c>
      <c r="P73" s="9"/>
      <c r="Q73" s="9"/>
      <c r="R73" s="9"/>
      <c r="S73" s="9"/>
      <c r="T73" s="9"/>
      <c r="U73" s="9"/>
    </row>
    <row r="74" spans="2:15" ht="14.25" thickTop="1">
      <c r="B74" s="12"/>
      <c r="C74" s="22" t="s">
        <v>83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4"/>
    </row>
    <row r="75" spans="2:15" ht="13.5">
      <c r="B75" s="18">
        <v>1</v>
      </c>
      <c r="C75" s="10" t="s">
        <v>32</v>
      </c>
      <c r="D75" s="15">
        <v>202848</v>
      </c>
      <c r="E75" s="15">
        <v>16592</v>
      </c>
      <c r="F75" s="15">
        <v>34087</v>
      </c>
      <c r="G75" s="15">
        <v>21000</v>
      </c>
      <c r="H75" s="15">
        <v>358618</v>
      </c>
      <c r="I75" s="15">
        <v>1128315</v>
      </c>
      <c r="J75" s="15">
        <v>306000</v>
      </c>
      <c r="K75" s="15">
        <v>29900</v>
      </c>
      <c r="L75" s="15">
        <v>1456213</v>
      </c>
      <c r="M75" s="15">
        <f>SUM(D75:L75)</f>
        <v>3553573</v>
      </c>
      <c r="N75" s="15">
        <v>646427</v>
      </c>
      <c r="O75" s="37">
        <f>SUM(M75:N75)</f>
        <v>4200000</v>
      </c>
    </row>
    <row r="76" spans="2:15" ht="13.5">
      <c r="B76" s="18">
        <v>2</v>
      </c>
      <c r="C76" s="10" t="s">
        <v>49</v>
      </c>
      <c r="D76" s="15">
        <v>97978</v>
      </c>
      <c r="E76" s="15">
        <v>54997</v>
      </c>
      <c r="F76" s="15">
        <v>89644</v>
      </c>
      <c r="G76" s="15">
        <v>0</v>
      </c>
      <c r="H76" s="15">
        <v>328581</v>
      </c>
      <c r="I76" s="15">
        <v>1536482</v>
      </c>
      <c r="J76" s="15">
        <v>0</v>
      </c>
      <c r="K76" s="15">
        <v>40807</v>
      </c>
      <c r="L76" s="15">
        <v>1691213</v>
      </c>
      <c r="M76" s="15">
        <f>SUM(D76:L76)</f>
        <v>3839702</v>
      </c>
      <c r="N76" s="15">
        <v>360298</v>
      </c>
      <c r="O76" s="37">
        <f>SUM(M76:N76)</f>
        <v>4200000</v>
      </c>
    </row>
    <row r="77" spans="2:15" ht="13.5">
      <c r="B77" s="18">
        <v>3</v>
      </c>
      <c r="C77" s="10" t="s">
        <v>50</v>
      </c>
      <c r="D77" s="15">
        <v>86114</v>
      </c>
      <c r="E77" s="15">
        <v>10067</v>
      </c>
      <c r="F77" s="15">
        <v>34087</v>
      </c>
      <c r="G77" s="15">
        <v>0</v>
      </c>
      <c r="H77" s="15">
        <v>264498</v>
      </c>
      <c r="I77" s="15">
        <v>1254070</v>
      </c>
      <c r="J77" s="15">
        <v>444000</v>
      </c>
      <c r="K77" s="15">
        <v>24580</v>
      </c>
      <c r="L77" s="15">
        <v>1456213</v>
      </c>
      <c r="M77" s="15">
        <f>SUM(D77:L77)</f>
        <v>3573629</v>
      </c>
      <c r="N77" s="15">
        <v>626371</v>
      </c>
      <c r="O77" s="37">
        <f>SUM(M77:N77)</f>
        <v>4200000</v>
      </c>
    </row>
    <row r="78" spans="1:21" s="6" customFormat="1" ht="14.25" thickBot="1">
      <c r="A78" s="9"/>
      <c r="B78" s="9"/>
      <c r="C78" s="32" t="s">
        <v>91</v>
      </c>
      <c r="D78" s="16">
        <f aca="true" t="shared" si="9" ref="D78:L78">SUM(D75:D77)</f>
        <v>386940</v>
      </c>
      <c r="E78" s="16">
        <f t="shared" si="9"/>
        <v>81656</v>
      </c>
      <c r="F78" s="16">
        <f t="shared" si="9"/>
        <v>157818</v>
      </c>
      <c r="G78" s="16">
        <f t="shared" si="9"/>
        <v>21000</v>
      </c>
      <c r="H78" s="16">
        <f t="shared" si="9"/>
        <v>951697</v>
      </c>
      <c r="I78" s="16">
        <f t="shared" si="9"/>
        <v>3918867</v>
      </c>
      <c r="J78" s="16">
        <f t="shared" si="9"/>
        <v>750000</v>
      </c>
      <c r="K78" s="33">
        <f t="shared" si="9"/>
        <v>95287</v>
      </c>
      <c r="L78" s="16">
        <f t="shared" si="9"/>
        <v>4603639</v>
      </c>
      <c r="M78" s="16">
        <f>SUM(M75:M77)</f>
        <v>10966904</v>
      </c>
      <c r="N78" s="16">
        <f>SUM(N75:N77)</f>
        <v>1633096</v>
      </c>
      <c r="O78" s="46">
        <f>SUM(M78:N78)</f>
        <v>12600000</v>
      </c>
      <c r="P78" s="9"/>
      <c r="Q78" s="9"/>
      <c r="R78" s="9"/>
      <c r="S78" s="9"/>
      <c r="T78" s="9"/>
      <c r="U78" s="9"/>
    </row>
    <row r="79" spans="3:15" s="9" customFormat="1" ht="14.25" thickTop="1">
      <c r="C79" s="40" t="s">
        <v>86</v>
      </c>
      <c r="D79" s="31"/>
      <c r="E79" s="31"/>
      <c r="F79" s="31"/>
      <c r="G79" s="31"/>
      <c r="H79" s="31"/>
      <c r="I79" s="41"/>
      <c r="J79" s="41"/>
      <c r="K79" s="42"/>
      <c r="L79" s="41"/>
      <c r="M79" s="41"/>
      <c r="N79" s="41"/>
      <c r="O79" s="4"/>
    </row>
    <row r="80" spans="2:15" s="9" customFormat="1" ht="13.5">
      <c r="B80" s="34">
        <v>1</v>
      </c>
      <c r="C80" s="30" t="s">
        <v>87</v>
      </c>
      <c r="D80" s="31">
        <v>6027</v>
      </c>
      <c r="E80" s="31">
        <v>5000</v>
      </c>
      <c r="F80" s="31">
        <v>9000</v>
      </c>
      <c r="G80" s="31">
        <v>0</v>
      </c>
      <c r="H80" s="31">
        <v>59837</v>
      </c>
      <c r="I80" s="15">
        <v>0</v>
      </c>
      <c r="J80" s="15">
        <v>1043454</v>
      </c>
      <c r="K80" s="15">
        <v>311729</v>
      </c>
      <c r="L80" s="15">
        <v>2414953</v>
      </c>
      <c r="M80" s="15">
        <f>SUM(D80:L80)</f>
        <v>3850000</v>
      </c>
      <c r="N80" s="15">
        <v>0</v>
      </c>
      <c r="O80" s="37">
        <f>SUM(M80:N80)</f>
        <v>3850000</v>
      </c>
    </row>
    <row r="81" spans="2:15" s="9" customFormat="1" ht="13.5">
      <c r="B81" s="34">
        <v>2</v>
      </c>
      <c r="C81" s="10" t="s">
        <v>88</v>
      </c>
      <c r="D81" s="15">
        <v>362700</v>
      </c>
      <c r="E81" s="15">
        <v>310100</v>
      </c>
      <c r="F81" s="15">
        <v>293000</v>
      </c>
      <c r="G81" s="15">
        <v>146500</v>
      </c>
      <c r="H81" s="15">
        <v>99500</v>
      </c>
      <c r="I81" s="15">
        <v>147500</v>
      </c>
      <c r="J81" s="15">
        <v>605600</v>
      </c>
      <c r="K81" s="15">
        <v>392500</v>
      </c>
      <c r="L81" s="15">
        <v>1460000</v>
      </c>
      <c r="M81" s="15">
        <f>SUM(D81:L81)</f>
        <v>3817400</v>
      </c>
      <c r="N81" s="15">
        <v>32600</v>
      </c>
      <c r="O81" s="37">
        <f>SUM(M81:N81)</f>
        <v>3850000</v>
      </c>
    </row>
    <row r="82" spans="3:15" s="9" customFormat="1" ht="14.25" thickBot="1">
      <c r="C82" s="28" t="s">
        <v>92</v>
      </c>
      <c r="D82" s="16">
        <f aca="true" t="shared" si="10" ref="D82:L82">SUM(D80:D81)</f>
        <v>368727</v>
      </c>
      <c r="E82" s="16">
        <f t="shared" si="10"/>
        <v>315100</v>
      </c>
      <c r="F82" s="16">
        <f t="shared" si="10"/>
        <v>302000</v>
      </c>
      <c r="G82" s="16">
        <f t="shared" si="10"/>
        <v>146500</v>
      </c>
      <c r="H82" s="16">
        <f t="shared" si="10"/>
        <v>159337</v>
      </c>
      <c r="I82" s="16">
        <f t="shared" si="10"/>
        <v>147500</v>
      </c>
      <c r="J82" s="16">
        <f t="shared" si="10"/>
        <v>1649054</v>
      </c>
      <c r="K82" s="16">
        <f t="shared" si="10"/>
        <v>704229</v>
      </c>
      <c r="L82" s="16">
        <f t="shared" si="10"/>
        <v>3874953</v>
      </c>
      <c r="M82" s="16">
        <f>SUM(M80:M81)</f>
        <v>7667400</v>
      </c>
      <c r="N82" s="16">
        <f>SUM(N80:N81)</f>
        <v>32600</v>
      </c>
      <c r="O82" s="46">
        <f>SUM(M82:N82)</f>
        <v>7700000</v>
      </c>
    </row>
    <row r="83" spans="2:15" s="9" customFormat="1" ht="14.25" thickTop="1">
      <c r="B83" s="12"/>
      <c r="C83" s="11" t="s">
        <v>95</v>
      </c>
      <c r="D83" s="7">
        <f>SUM(D53+D66+D73+D78+D82)</f>
        <v>20379537</v>
      </c>
      <c r="E83" s="7">
        <f>E53+E66+E73+E78+E82</f>
        <v>11472518</v>
      </c>
      <c r="F83" s="7">
        <f>F53+F66+F73+F78+F82</f>
        <v>14368201</v>
      </c>
      <c r="G83" s="7">
        <f>SUM(G53+G66+G73+G78+G82)</f>
        <v>10767683</v>
      </c>
      <c r="H83" s="7">
        <f>H53+H66+H73+H78+H82</f>
        <v>15059920</v>
      </c>
      <c r="I83" s="7">
        <f>SUM(I53+I66+I73+I78+I82)</f>
        <v>43652082</v>
      </c>
      <c r="J83" s="7">
        <f>J53+J66+J73+J78+K82</f>
        <v>28656891</v>
      </c>
      <c r="K83" s="7">
        <f>K53+K66+K73+K78+K82</f>
        <v>19323151</v>
      </c>
      <c r="L83" s="7">
        <f>L53+L66+L73+L78+L82</f>
        <v>53749207</v>
      </c>
      <c r="M83" s="51">
        <f>M53+M66+M73+M78+M82</f>
        <v>218374015</v>
      </c>
      <c r="N83" s="50">
        <f>N53+N66+N73+N78+N82</f>
        <v>14375985</v>
      </c>
      <c r="O83" s="7">
        <f>O53+O66+O73+O78+O82+O86</f>
        <v>232750000</v>
      </c>
    </row>
    <row r="84" spans="3:15" s="9" customFormat="1" ht="13.5">
      <c r="C84" s="2" t="s">
        <v>52</v>
      </c>
      <c r="D84" s="54">
        <f>D83/$M83</f>
        <v>0.09332400194226406</v>
      </c>
      <c r="E84" s="54">
        <f aca="true" t="shared" si="11" ref="E84:L84">E83/$M83</f>
        <v>0.05253609501112117</v>
      </c>
      <c r="F84" s="54">
        <f t="shared" si="11"/>
        <v>0.0657962944904411</v>
      </c>
      <c r="G84" s="54">
        <f t="shared" si="11"/>
        <v>0.04930844450517613</v>
      </c>
      <c r="H84" s="54">
        <f t="shared" si="11"/>
        <v>0.06896388290520739</v>
      </c>
      <c r="I84" s="54">
        <f t="shared" si="11"/>
        <v>0.19989595373790237</v>
      </c>
      <c r="J84" s="54">
        <f t="shared" si="11"/>
        <v>0.13122848430478323</v>
      </c>
      <c r="K84" s="54">
        <f t="shared" si="11"/>
        <v>0.088486494146293</v>
      </c>
      <c r="L84" s="54">
        <f t="shared" si="11"/>
        <v>0.2461337123833163</v>
      </c>
      <c r="M84" s="54">
        <f>M83/$M83</f>
        <v>1</v>
      </c>
      <c r="N84" s="3"/>
      <c r="O84" s="36"/>
    </row>
    <row r="85" spans="3:14" s="9" customFormat="1" ht="6.75" customHeight="1">
      <c r="C85" s="43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/>
    </row>
    <row r="86" spans="3:13" ht="13.5">
      <c r="C86" t="s">
        <v>96</v>
      </c>
      <c r="M86" t="s">
        <v>126</v>
      </c>
    </row>
    <row r="87" ht="13.5">
      <c r="C87" t="s">
        <v>110</v>
      </c>
    </row>
    <row r="88" ht="13.5">
      <c r="G88" t="s">
        <v>24</v>
      </c>
    </row>
    <row r="89" ht="13.5">
      <c r="G89" t="s">
        <v>1</v>
      </c>
    </row>
    <row r="90" ht="13.5">
      <c r="G90" t="s">
        <v>0</v>
      </c>
    </row>
    <row r="91" ht="13.5">
      <c r="G91" t="s">
        <v>2</v>
      </c>
    </row>
    <row r="92" ht="13.5">
      <c r="G92" t="s">
        <v>55</v>
      </c>
    </row>
  </sheetData>
  <sheetProtection/>
  <printOptions/>
  <pageMargins left="0.3937007874015748" right="0.3937007874015748" top="0.4724409448818898" bottom="0.5118110236220472" header="0.5118110236220472" footer="0.5118110236220472"/>
  <pageSetup orientation="landscape" paperSize="9" scale="83" r:id="rId1"/>
  <headerFooter alignWithMargins="0">
    <oddFooter>&amp;C&amp;P</oddFooter>
  </headerFooter>
  <rowBreaks count="1" manualBreakCount="1">
    <brk id="47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G37"/>
  <sheetViews>
    <sheetView view="pageBreakPreview" zoomScale="60" zoomScaleNormal="98" zoomScalePageLayoutView="0" workbookViewId="0" topLeftCell="A1">
      <selection activeCell="F71" sqref="F71"/>
    </sheetView>
  </sheetViews>
  <sheetFormatPr defaultColWidth="9.00390625" defaultRowHeight="13.5"/>
  <sheetData>
    <row r="37" spans="3:7" ht="13.5">
      <c r="C37" s="53"/>
      <c r="D37" s="53"/>
      <c r="E37" s="53"/>
      <c r="F37" s="53"/>
      <c r="G37" s="53"/>
    </row>
  </sheetData>
  <sheetProtection/>
  <printOptions/>
  <pageMargins left="0.75" right="0.75" top="1" bottom="1" header="0.512" footer="0.512"/>
  <pageSetup horizontalDpi="300" verticalDpi="3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7"/>
  <sheetViews>
    <sheetView zoomScale="70" zoomScaleNormal="70" zoomScalePageLayoutView="0" workbookViewId="0" topLeftCell="A1">
      <selection activeCell="P15" sqref="P15"/>
    </sheetView>
  </sheetViews>
  <sheetFormatPr defaultColWidth="11.625" defaultRowHeight="16.5" customHeight="1"/>
  <cols>
    <col min="1" max="1" width="2.25390625" style="13" customWidth="1"/>
    <col min="2" max="2" width="10.625" style="13" customWidth="1"/>
    <col min="3" max="11" width="11.75390625" style="13" bestFit="1" customWidth="1"/>
    <col min="12" max="12" width="12.875" style="13" bestFit="1" customWidth="1"/>
    <col min="13" max="13" width="11.75390625" style="13" bestFit="1" customWidth="1"/>
    <col min="14" max="14" width="5.75390625" style="13" customWidth="1"/>
    <col min="15" max="15" width="12.875" style="13" bestFit="1" customWidth="1"/>
    <col min="16" max="16" width="6.375" style="13" customWidth="1"/>
    <col min="17" max="16384" width="11.625" style="13" customWidth="1"/>
  </cols>
  <sheetData>
    <row r="1" ht="32.25" customHeight="1">
      <c r="C1" s="58" t="s">
        <v>119</v>
      </c>
    </row>
    <row r="2" ht="16.5" customHeight="1">
      <c r="N2" s="13" t="s">
        <v>125</v>
      </c>
    </row>
    <row r="3" spans="2:16" ht="27.75" customHeight="1">
      <c r="B3" s="55" t="s">
        <v>120</v>
      </c>
      <c r="C3" s="55" t="s">
        <v>3</v>
      </c>
      <c r="D3" s="55" t="s">
        <v>102</v>
      </c>
      <c r="E3" s="55" t="s">
        <v>103</v>
      </c>
      <c r="F3" s="55" t="s">
        <v>4</v>
      </c>
      <c r="G3" s="55" t="s">
        <v>5</v>
      </c>
      <c r="H3" s="55" t="s">
        <v>104</v>
      </c>
      <c r="I3" s="55" t="s">
        <v>6</v>
      </c>
      <c r="J3" s="55" t="s">
        <v>105</v>
      </c>
      <c r="K3" s="55" t="s">
        <v>106</v>
      </c>
      <c r="L3" s="55" t="s">
        <v>107</v>
      </c>
      <c r="M3" s="55" t="s">
        <v>7</v>
      </c>
      <c r="N3" s="55" t="s">
        <v>109</v>
      </c>
      <c r="O3" s="55" t="s">
        <v>108</v>
      </c>
      <c r="P3" s="55" t="s">
        <v>109</v>
      </c>
    </row>
    <row r="4" spans="2:16" ht="24.75" customHeight="1">
      <c r="B4" s="55" t="s">
        <v>121</v>
      </c>
      <c r="C4" s="15">
        <v>28222612</v>
      </c>
      <c r="D4" s="15">
        <v>17878964</v>
      </c>
      <c r="E4" s="15">
        <v>20784981</v>
      </c>
      <c r="F4" s="15">
        <v>13745725</v>
      </c>
      <c r="G4" s="15">
        <v>17585150</v>
      </c>
      <c r="H4" s="15">
        <v>29339765</v>
      </c>
      <c r="I4" s="15">
        <v>28432104</v>
      </c>
      <c r="J4" s="15">
        <v>21213478</v>
      </c>
      <c r="K4" s="15">
        <v>54353690</v>
      </c>
      <c r="L4" s="15">
        <v>231556469</v>
      </c>
      <c r="M4" s="15">
        <v>143531</v>
      </c>
      <c r="N4" s="56" t="s">
        <v>112</v>
      </c>
      <c r="O4" s="15">
        <f>SUM(L4:M4)</f>
        <v>231700000</v>
      </c>
      <c r="P4" s="57" t="s">
        <v>111</v>
      </c>
    </row>
    <row r="5" spans="2:16" ht="24.75" customHeight="1">
      <c r="B5" s="55" t="s">
        <v>122</v>
      </c>
      <c r="C5" s="15">
        <v>27453069</v>
      </c>
      <c r="D5" s="15">
        <v>17240388</v>
      </c>
      <c r="E5" s="15">
        <v>19715609</v>
      </c>
      <c r="F5" s="15">
        <v>13461142</v>
      </c>
      <c r="G5" s="15">
        <v>16843710</v>
      </c>
      <c r="H5" s="15">
        <v>30765940</v>
      </c>
      <c r="I5" s="15">
        <v>30122584</v>
      </c>
      <c r="J5" s="15">
        <v>20447228</v>
      </c>
      <c r="K5" s="15">
        <v>52532775</v>
      </c>
      <c r="L5" s="15">
        <v>228582445</v>
      </c>
      <c r="M5" s="15">
        <v>1717855</v>
      </c>
      <c r="N5" s="56" t="s">
        <v>113</v>
      </c>
      <c r="O5" s="15">
        <f>SUM(L5:M5)</f>
        <v>230300300</v>
      </c>
      <c r="P5" s="57" t="s">
        <v>114</v>
      </c>
    </row>
    <row r="6" spans="2:16" ht="30" customHeight="1">
      <c r="B6" s="55" t="s">
        <v>123</v>
      </c>
      <c r="C6" s="15">
        <v>23382774</v>
      </c>
      <c r="D6" s="15">
        <v>14268329</v>
      </c>
      <c r="E6" s="15">
        <v>16498608</v>
      </c>
      <c r="F6" s="15">
        <v>15069724</v>
      </c>
      <c r="G6" s="15">
        <v>15361784</v>
      </c>
      <c r="H6" s="15">
        <v>30985504</v>
      </c>
      <c r="I6" s="15">
        <v>26720297</v>
      </c>
      <c r="J6" s="15">
        <v>23830571</v>
      </c>
      <c r="K6" s="15">
        <v>49330503</v>
      </c>
      <c r="L6" s="15">
        <v>215448094</v>
      </c>
      <c r="M6" s="15">
        <v>1971916</v>
      </c>
      <c r="N6" s="56" t="s">
        <v>115</v>
      </c>
      <c r="O6" s="15">
        <f>SUM(L6:M6)</f>
        <v>217420010</v>
      </c>
      <c r="P6" s="57" t="s">
        <v>116</v>
      </c>
    </row>
    <row r="7" spans="2:16" ht="30" customHeight="1">
      <c r="B7" s="55" t="s">
        <v>124</v>
      </c>
      <c r="C7" s="15">
        <v>20379537</v>
      </c>
      <c r="D7" s="15">
        <v>11472518</v>
      </c>
      <c r="E7" s="15">
        <v>14368201</v>
      </c>
      <c r="F7" s="15">
        <v>10767683</v>
      </c>
      <c r="G7" s="15">
        <v>15059920</v>
      </c>
      <c r="H7" s="15">
        <v>43652082</v>
      </c>
      <c r="I7" s="15">
        <v>28656891</v>
      </c>
      <c r="J7" s="15">
        <v>19323151</v>
      </c>
      <c r="K7" s="15">
        <v>53749207</v>
      </c>
      <c r="L7" s="15">
        <v>218374015</v>
      </c>
      <c r="M7" s="15">
        <v>14375985</v>
      </c>
      <c r="N7" s="56" t="s">
        <v>117</v>
      </c>
      <c r="O7" s="15">
        <f>SUM(L7:M7)</f>
        <v>232750000</v>
      </c>
      <c r="P7" s="57" t="s">
        <v>118</v>
      </c>
    </row>
  </sheetData>
  <sheetProtection/>
  <printOptions/>
  <pageMargins left="0.5118110236220472" right="0.5118110236220472" top="0.7480314960629921" bottom="0.7480314960629921" header="0.31496062992125984" footer="0.31496062992125984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TADAHIKO SUGANOU</dc:creator>
  <cp:keywords/>
  <dc:description/>
  <cp:lastModifiedBy>R.Shigeta</cp:lastModifiedBy>
  <cp:lastPrinted>2008-06-12T08:24:49Z</cp:lastPrinted>
  <dcterms:created xsi:type="dcterms:W3CDTF">2002-05-31T03:59:28Z</dcterms:created>
  <dcterms:modified xsi:type="dcterms:W3CDTF">2008-06-12T11:16:04Z</dcterms:modified>
  <cp:category/>
  <cp:version/>
  <cp:contentType/>
  <cp:contentStatus/>
</cp:coreProperties>
</file>